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03"/>
  <workbookPr/>
  <mc:AlternateContent xmlns:mc="http://schemas.openxmlformats.org/markup-compatibility/2006">
    <mc:Choice Requires="x15">
      <x15ac:absPath xmlns:x15ac="http://schemas.microsoft.com/office/spreadsheetml/2010/11/ac" url="https://catapultore.sharepoint.com/sites/PN000487MooringandAnchorSystems-TechDevQualProg/Shared Documents/General/02 Deliverables/WP4 TQ Framework/"/>
    </mc:Choice>
  </mc:AlternateContent>
  <xr:revisionPtr revIDLastSave="0" documentId="8_{6FD54D19-99A9-41A2-B5EC-E3189E2434BB}" xr6:coauthVersionLast="47" xr6:coauthVersionMax="47" xr10:uidLastSave="{00000000-0000-0000-0000-000000000000}"/>
  <bookViews>
    <workbookView xWindow="-28920" yWindow="-15" windowWidth="29040" windowHeight="15840" xr2:uid="{00000000-000D-0000-FFFF-FFFF00000000}"/>
  </bookViews>
  <sheets>
    <sheet name="Title" sheetId="8" r:id="rId1"/>
    <sheet name="Project Information" sheetId="37" r:id="rId2"/>
    <sheet name="Stage 1 Requirements Definition" sheetId="26" r:id="rId3"/>
    <sheet name="Stage 2 System Breakdown" sheetId="17" r:id="rId4"/>
    <sheet name="Stage 2 Technology Maturity" sheetId="34" r:id="rId5"/>
    <sheet name="Stage 2 FMECA" sheetId="20" r:id="rId6"/>
    <sheet name="Stage 3 TQP" sheetId="33" r:id="rId7"/>
    <sheet name="Stage 4 TQE" sheetId="31" r:id="rId8"/>
    <sheet name="Stage 5 Review" sheetId="32" r:id="rId9"/>
    <sheet name="Standard Search" sheetId="35" r:id="rId10"/>
    <sheet name="HiddenSheet" sheetId="28" r:id="rId11"/>
  </sheets>
  <definedNames>
    <definedName name="_xlnm._FilterDatabase" localSheetId="10" hidden="1">HiddenSheet!$AB$2:$AC$53</definedName>
    <definedName name="_xlnm._FilterDatabase" localSheetId="5" hidden="1">'Stage 2 FMECA'!$B$12:$S$40</definedName>
    <definedName name="_xlnm._FilterDatabase" localSheetId="3" hidden="1">'Stage 2 System Breakdown'!#REF!</definedName>
    <definedName name="_xlnm._FilterDatabase" localSheetId="4" hidden="1">'Stage 2 Technology Maturity'!#REF!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304" i="28" l="1"/>
  <c r="AZ305" i="28"/>
  <c r="AZ306" i="28"/>
  <c r="AZ307" i="28"/>
  <c r="AZ308" i="28"/>
  <c r="AZ309" i="28"/>
  <c r="AZ310" i="28"/>
  <c r="AZ311" i="28"/>
  <c r="AZ312" i="28"/>
  <c r="AZ313" i="28"/>
  <c r="AZ314" i="28"/>
  <c r="AZ315" i="28"/>
  <c r="AZ316" i="28"/>
  <c r="AZ317" i="28"/>
  <c r="AZ318" i="28"/>
  <c r="AZ319" i="28"/>
  <c r="AZ320" i="28"/>
  <c r="AZ321" i="28"/>
  <c r="AZ322" i="28"/>
  <c r="AZ323" i="28"/>
  <c r="AZ324" i="28"/>
  <c r="AZ325" i="28"/>
  <c r="AZ326" i="28"/>
  <c r="AZ327" i="28"/>
  <c r="AZ328" i="28"/>
  <c r="AZ329" i="28"/>
  <c r="AZ330" i="28"/>
  <c r="AZ331" i="28"/>
  <c r="AZ332" i="28"/>
  <c r="AZ333" i="28"/>
  <c r="AZ334" i="28"/>
  <c r="AZ335" i="28"/>
  <c r="AZ336" i="28"/>
  <c r="AZ337" i="28"/>
  <c r="AZ338" i="28"/>
  <c r="AZ339" i="28"/>
  <c r="AZ340" i="28"/>
  <c r="AZ341" i="28"/>
  <c r="AZ342" i="28"/>
  <c r="AZ343" i="28"/>
  <c r="AZ344" i="28"/>
  <c r="AZ345" i="28"/>
  <c r="AZ346" i="28"/>
  <c r="AZ347" i="28"/>
  <c r="AZ348" i="28"/>
  <c r="AZ349" i="28"/>
  <c r="AZ350" i="28"/>
  <c r="AZ351" i="28"/>
  <c r="AZ352" i="28"/>
  <c r="AZ353" i="28"/>
  <c r="AZ354" i="28"/>
  <c r="AZ355" i="28"/>
  <c r="AZ356" i="28"/>
  <c r="AZ357" i="28"/>
  <c r="AZ358" i="28"/>
  <c r="AZ359" i="28"/>
  <c r="AZ360" i="28"/>
  <c r="AZ361" i="28"/>
  <c r="AZ362" i="28"/>
  <c r="AZ363" i="28"/>
  <c r="AZ364" i="28"/>
  <c r="AZ365" i="28"/>
  <c r="AZ366" i="28"/>
  <c r="AZ367" i="28"/>
  <c r="AZ368" i="28"/>
  <c r="AZ369" i="28"/>
  <c r="AZ370" i="28"/>
  <c r="AZ371" i="28"/>
  <c r="AZ372" i="28"/>
  <c r="AZ373" i="28"/>
  <c r="AZ374" i="28"/>
  <c r="AZ375" i="28"/>
  <c r="AZ376" i="28"/>
  <c r="AZ377" i="28"/>
  <c r="AZ378" i="28"/>
  <c r="AZ379" i="28"/>
  <c r="AZ380" i="28"/>
  <c r="AZ381" i="28"/>
  <c r="AZ382" i="28"/>
  <c r="AZ383" i="28"/>
  <c r="AZ384" i="28"/>
  <c r="AZ385" i="28"/>
  <c r="AZ386" i="28"/>
  <c r="AZ387" i="28"/>
  <c r="AZ388" i="28"/>
  <c r="AZ389" i="28"/>
  <c r="AZ390" i="28"/>
  <c r="AZ391" i="28"/>
  <c r="AZ392" i="28"/>
  <c r="AZ393" i="28"/>
  <c r="AZ394" i="28"/>
  <c r="AZ395" i="28"/>
  <c r="AZ396" i="28"/>
  <c r="AZ397" i="28"/>
  <c r="AZ398" i="28"/>
  <c r="AZ399" i="28"/>
  <c r="AZ400" i="28"/>
  <c r="AZ401" i="28"/>
  <c r="AZ402" i="28"/>
  <c r="AZ403" i="28"/>
  <c r="AZ404" i="28"/>
  <c r="AZ405" i="28"/>
  <c r="AZ406" i="28"/>
  <c r="AZ407" i="28"/>
  <c r="AZ408" i="28"/>
  <c r="AZ409" i="28"/>
  <c r="AZ410" i="28"/>
  <c r="AZ411" i="28"/>
  <c r="AZ412" i="28"/>
  <c r="AZ413" i="28"/>
  <c r="AZ414" i="28"/>
  <c r="AZ415" i="28"/>
  <c r="AZ416" i="28"/>
  <c r="AZ417" i="28"/>
  <c r="AZ418" i="28"/>
  <c r="AZ419" i="28"/>
  <c r="AZ420" i="28"/>
  <c r="AZ421" i="28"/>
  <c r="AZ422" i="28"/>
  <c r="AZ423" i="28"/>
  <c r="AZ424" i="28"/>
  <c r="AZ425" i="28"/>
  <c r="AZ426" i="28"/>
  <c r="AZ427" i="28"/>
  <c r="AZ428" i="28"/>
  <c r="AZ429" i="28"/>
  <c r="AZ430" i="28"/>
  <c r="AZ431" i="28"/>
  <c r="AZ432" i="28"/>
  <c r="AZ433" i="28"/>
  <c r="AZ434" i="28"/>
  <c r="AZ435" i="28"/>
  <c r="AZ436" i="28"/>
  <c r="AZ437" i="28"/>
  <c r="AZ438" i="28"/>
  <c r="AZ439" i="28"/>
  <c r="AZ440" i="28"/>
  <c r="AZ441" i="28"/>
  <c r="AZ442" i="28"/>
  <c r="AZ443" i="28"/>
  <c r="AZ444" i="28"/>
  <c r="AZ445" i="28"/>
  <c r="AZ446" i="28"/>
  <c r="AZ447" i="28"/>
  <c r="AZ448" i="28"/>
  <c r="AZ449" i="28"/>
  <c r="AZ450" i="28"/>
  <c r="AZ451" i="28"/>
  <c r="AZ452" i="28"/>
  <c r="AZ453" i="28"/>
  <c r="AZ454" i="28"/>
  <c r="AZ455" i="28"/>
  <c r="AZ456" i="28"/>
  <c r="AZ457" i="28"/>
  <c r="AZ458" i="28"/>
  <c r="AZ459" i="28"/>
  <c r="AZ460" i="28"/>
  <c r="AZ461" i="28"/>
  <c r="AZ462" i="28"/>
  <c r="AZ463" i="28"/>
  <c r="AZ464" i="28"/>
  <c r="AZ465" i="28"/>
  <c r="AZ466" i="28"/>
  <c r="AZ467" i="28"/>
  <c r="AZ468" i="28"/>
  <c r="AZ469" i="28"/>
  <c r="AZ470" i="28"/>
  <c r="AZ471" i="28"/>
  <c r="AZ472" i="28"/>
  <c r="AZ473" i="28"/>
  <c r="AZ474" i="28"/>
  <c r="AZ475" i="28"/>
  <c r="AZ476" i="28"/>
  <c r="AZ477" i="28"/>
  <c r="AZ478" i="28"/>
  <c r="AZ479" i="28"/>
  <c r="AZ480" i="28"/>
  <c r="AZ481" i="28"/>
  <c r="AZ482" i="28"/>
  <c r="AZ483" i="28"/>
  <c r="AZ484" i="28"/>
  <c r="AZ485" i="28"/>
  <c r="AZ486" i="28"/>
  <c r="AZ487" i="28"/>
  <c r="AZ488" i="28"/>
  <c r="AZ489" i="28"/>
  <c r="AZ490" i="28"/>
  <c r="AZ491" i="28"/>
  <c r="AZ492" i="28"/>
  <c r="AZ493" i="28"/>
  <c r="AZ494" i="28"/>
  <c r="AZ495" i="28"/>
  <c r="AZ496" i="28"/>
  <c r="AZ497" i="28"/>
  <c r="AZ498" i="28"/>
  <c r="AZ499" i="28"/>
  <c r="AZ500" i="28"/>
  <c r="AZ501" i="28"/>
  <c r="AZ502" i="28"/>
  <c r="AZ503" i="28"/>
  <c r="AZ504" i="28"/>
  <c r="AZ3" i="28"/>
  <c r="AZ4" i="28"/>
  <c r="AZ5" i="28"/>
  <c r="AZ6" i="28"/>
  <c r="AZ7" i="28"/>
  <c r="AZ8" i="28"/>
  <c r="AZ9" i="28"/>
  <c r="AZ10" i="28"/>
  <c r="AZ11" i="28"/>
  <c r="AZ12" i="28"/>
  <c r="AZ13" i="28"/>
  <c r="AZ14" i="28"/>
  <c r="AZ15" i="28"/>
  <c r="AZ16" i="28"/>
  <c r="AZ17" i="28"/>
  <c r="AZ18" i="28"/>
  <c r="AZ19" i="28"/>
  <c r="AZ20" i="28"/>
  <c r="AZ21" i="28"/>
  <c r="AZ22" i="28"/>
  <c r="AZ23" i="28"/>
  <c r="AZ24" i="28"/>
  <c r="AZ25" i="28"/>
  <c r="AZ26" i="28"/>
  <c r="AZ27" i="28"/>
  <c r="AZ28" i="28"/>
  <c r="AZ29" i="28"/>
  <c r="AZ30" i="28"/>
  <c r="AZ31" i="28"/>
  <c r="AZ32" i="28"/>
  <c r="AZ33" i="28"/>
  <c r="AZ34" i="28"/>
  <c r="AZ35" i="28"/>
  <c r="AZ36" i="28"/>
  <c r="AZ37" i="28"/>
  <c r="AZ38" i="28"/>
  <c r="AZ39" i="28"/>
  <c r="AZ40" i="28"/>
  <c r="AZ41" i="28"/>
  <c r="AZ42" i="28"/>
  <c r="AZ43" i="28"/>
  <c r="AZ44" i="28"/>
  <c r="AZ45" i="28"/>
  <c r="AZ46" i="28"/>
  <c r="AZ47" i="28"/>
  <c r="AZ48" i="28"/>
  <c r="AZ49" i="28"/>
  <c r="AZ50" i="28"/>
  <c r="AZ51" i="28"/>
  <c r="AZ52" i="28"/>
  <c r="AZ53" i="28"/>
  <c r="AZ54" i="28"/>
  <c r="AZ55" i="28"/>
  <c r="AZ56" i="28"/>
  <c r="AZ57" i="28"/>
  <c r="AZ58" i="28"/>
  <c r="AZ59" i="28"/>
  <c r="AZ60" i="28"/>
  <c r="AZ61" i="28"/>
  <c r="AZ62" i="28"/>
  <c r="AZ63" i="28"/>
  <c r="AZ64" i="28"/>
  <c r="AZ65" i="28"/>
  <c r="AZ66" i="28"/>
  <c r="AZ67" i="28"/>
  <c r="AZ68" i="28"/>
  <c r="AZ69" i="28"/>
  <c r="AZ70" i="28"/>
  <c r="AZ71" i="28"/>
  <c r="AZ72" i="28"/>
  <c r="AZ73" i="28"/>
  <c r="AZ74" i="28"/>
  <c r="AZ75" i="28"/>
  <c r="AZ76" i="28"/>
  <c r="AZ77" i="28"/>
  <c r="AZ78" i="28"/>
  <c r="AZ79" i="28"/>
  <c r="AZ80" i="28"/>
  <c r="AZ81" i="28"/>
  <c r="AZ82" i="28"/>
  <c r="AZ83" i="28"/>
  <c r="AZ84" i="28"/>
  <c r="AZ85" i="28"/>
  <c r="AZ86" i="28"/>
  <c r="AZ87" i="28"/>
  <c r="AZ88" i="28"/>
  <c r="AZ89" i="28"/>
  <c r="AZ90" i="28"/>
  <c r="AZ91" i="28"/>
  <c r="AZ92" i="28"/>
  <c r="AZ93" i="28"/>
  <c r="AZ94" i="28"/>
  <c r="AZ95" i="28"/>
  <c r="AZ96" i="28"/>
  <c r="AZ97" i="28"/>
  <c r="AZ98" i="28"/>
  <c r="AZ99" i="28"/>
  <c r="AZ100" i="28"/>
  <c r="AZ101" i="28"/>
  <c r="AZ102" i="28"/>
  <c r="AZ103" i="28"/>
  <c r="AZ104" i="28"/>
  <c r="AZ105" i="28"/>
  <c r="AZ106" i="28"/>
  <c r="AZ107" i="28"/>
  <c r="AZ108" i="28"/>
  <c r="AZ109" i="28"/>
  <c r="AZ110" i="28"/>
  <c r="AZ111" i="28"/>
  <c r="AZ112" i="28"/>
  <c r="AZ113" i="28"/>
  <c r="AZ114" i="28"/>
  <c r="AZ115" i="28"/>
  <c r="AZ116" i="28"/>
  <c r="AZ117" i="28"/>
  <c r="AZ118" i="28"/>
  <c r="AZ119" i="28"/>
  <c r="AZ120" i="28"/>
  <c r="AZ121" i="28"/>
  <c r="AZ122" i="28"/>
  <c r="AZ123" i="28"/>
  <c r="AZ124" i="28"/>
  <c r="AZ125" i="28"/>
  <c r="AZ126" i="28"/>
  <c r="AZ127" i="28"/>
  <c r="AZ128" i="28"/>
  <c r="AZ129" i="28"/>
  <c r="AZ130" i="28"/>
  <c r="AZ131" i="28"/>
  <c r="AZ132" i="28"/>
  <c r="AZ133" i="28"/>
  <c r="AZ134" i="28"/>
  <c r="AZ135" i="28"/>
  <c r="AZ136" i="28"/>
  <c r="AZ137" i="28"/>
  <c r="AZ138" i="28"/>
  <c r="AZ139" i="28"/>
  <c r="AZ140" i="28"/>
  <c r="AZ141" i="28"/>
  <c r="AZ142" i="28"/>
  <c r="AZ143" i="28"/>
  <c r="AZ144" i="28"/>
  <c r="AZ145" i="28"/>
  <c r="AZ146" i="28"/>
  <c r="AZ147" i="28"/>
  <c r="AZ148" i="28"/>
  <c r="AZ149" i="28"/>
  <c r="AZ150" i="28"/>
  <c r="AZ151" i="28"/>
  <c r="AZ152" i="28"/>
  <c r="AZ153" i="28"/>
  <c r="AZ154" i="28"/>
  <c r="AZ155" i="28"/>
  <c r="AZ156" i="28"/>
  <c r="AZ157" i="28"/>
  <c r="AZ158" i="28"/>
  <c r="AZ159" i="28"/>
  <c r="AZ160" i="28"/>
  <c r="AZ161" i="28"/>
  <c r="AZ162" i="28"/>
  <c r="AZ163" i="28"/>
  <c r="AZ164" i="28"/>
  <c r="AZ165" i="28"/>
  <c r="AZ166" i="28"/>
  <c r="AZ167" i="28"/>
  <c r="AZ168" i="28"/>
  <c r="AZ169" i="28"/>
  <c r="AZ170" i="28"/>
  <c r="AZ171" i="28"/>
  <c r="AZ172" i="28"/>
  <c r="AZ173" i="28"/>
  <c r="AZ174" i="28"/>
  <c r="AZ175" i="28"/>
  <c r="AZ176" i="28"/>
  <c r="AZ177" i="28"/>
  <c r="AZ178" i="28"/>
  <c r="AZ179" i="28"/>
  <c r="AZ180" i="28"/>
  <c r="AZ181" i="28"/>
  <c r="AZ182" i="28"/>
  <c r="AZ183" i="28"/>
  <c r="AZ184" i="28"/>
  <c r="AZ185" i="28"/>
  <c r="AZ186" i="28"/>
  <c r="AZ187" i="28"/>
  <c r="AZ188" i="28"/>
  <c r="AZ189" i="28"/>
  <c r="AZ190" i="28"/>
  <c r="AZ191" i="28"/>
  <c r="AZ192" i="28"/>
  <c r="AZ193" i="28"/>
  <c r="AZ194" i="28"/>
  <c r="AZ195" i="28"/>
  <c r="AZ196" i="28"/>
  <c r="AZ197" i="28"/>
  <c r="AZ198" i="28"/>
  <c r="AZ199" i="28"/>
  <c r="AZ200" i="28"/>
  <c r="AZ201" i="28"/>
  <c r="AZ202" i="28"/>
  <c r="AZ203" i="28"/>
  <c r="AZ204" i="28"/>
  <c r="AZ205" i="28"/>
  <c r="AZ206" i="28"/>
  <c r="AZ207" i="28"/>
  <c r="AZ208" i="28"/>
  <c r="AZ209" i="28"/>
  <c r="AZ210" i="28"/>
  <c r="AZ211" i="28"/>
  <c r="AZ212" i="28"/>
  <c r="AZ213" i="28"/>
  <c r="AZ214" i="28"/>
  <c r="AZ215" i="28"/>
  <c r="AZ216" i="28"/>
  <c r="AZ217" i="28"/>
  <c r="AZ218" i="28"/>
  <c r="AZ219" i="28"/>
  <c r="AZ220" i="28"/>
  <c r="AZ221" i="28"/>
  <c r="AZ222" i="28"/>
  <c r="AZ223" i="28"/>
  <c r="AZ224" i="28"/>
  <c r="AZ225" i="28"/>
  <c r="AZ226" i="28"/>
  <c r="AZ227" i="28"/>
  <c r="AZ228" i="28"/>
  <c r="AZ229" i="28"/>
  <c r="AZ230" i="28"/>
  <c r="AZ231" i="28"/>
  <c r="AZ232" i="28"/>
  <c r="AZ233" i="28"/>
  <c r="AZ234" i="28"/>
  <c r="AZ235" i="28"/>
  <c r="AZ236" i="28"/>
  <c r="AZ237" i="28"/>
  <c r="AZ238" i="28"/>
  <c r="AZ239" i="28"/>
  <c r="AZ240" i="28"/>
  <c r="AZ241" i="28"/>
  <c r="AZ242" i="28"/>
  <c r="AZ243" i="28"/>
  <c r="AZ244" i="28"/>
  <c r="AZ245" i="28"/>
  <c r="AZ246" i="28"/>
  <c r="AZ247" i="28"/>
  <c r="AZ248" i="28"/>
  <c r="AZ249" i="28"/>
  <c r="AZ250" i="28"/>
  <c r="AZ251" i="28"/>
  <c r="AZ252" i="28"/>
  <c r="AZ253" i="28"/>
  <c r="AZ254" i="28"/>
  <c r="AZ255" i="28"/>
  <c r="AZ256" i="28"/>
  <c r="AZ257" i="28"/>
  <c r="AZ258" i="28"/>
  <c r="AZ259" i="28"/>
  <c r="AZ260" i="28"/>
  <c r="AZ261" i="28"/>
  <c r="AZ262" i="28"/>
  <c r="AZ263" i="28"/>
  <c r="AZ264" i="28"/>
  <c r="AZ265" i="28"/>
  <c r="AZ266" i="28"/>
  <c r="AZ267" i="28"/>
  <c r="AZ268" i="28"/>
  <c r="AZ269" i="28"/>
  <c r="AZ270" i="28"/>
  <c r="AZ271" i="28"/>
  <c r="AZ272" i="28"/>
  <c r="AZ273" i="28"/>
  <c r="AZ274" i="28"/>
  <c r="AZ275" i="28"/>
  <c r="AZ276" i="28"/>
  <c r="AZ277" i="28"/>
  <c r="AZ278" i="28"/>
  <c r="AZ279" i="28"/>
  <c r="AZ280" i="28"/>
  <c r="AZ281" i="28"/>
  <c r="AZ282" i="28"/>
  <c r="AZ283" i="28"/>
  <c r="AZ284" i="28"/>
  <c r="AZ285" i="28"/>
  <c r="AZ286" i="28"/>
  <c r="AZ287" i="28"/>
  <c r="AZ288" i="28"/>
  <c r="AZ289" i="28"/>
  <c r="AZ290" i="28"/>
  <c r="AZ291" i="28"/>
  <c r="AZ292" i="28"/>
  <c r="AZ293" i="28"/>
  <c r="AZ294" i="28"/>
  <c r="AZ295" i="28"/>
  <c r="AZ296" i="28"/>
  <c r="AZ297" i="28"/>
  <c r="AZ298" i="28"/>
  <c r="AZ299" i="28"/>
  <c r="AZ300" i="28"/>
  <c r="AZ301" i="28"/>
  <c r="AZ302" i="28"/>
  <c r="AZ303" i="28"/>
  <c r="AZ2" i="28"/>
  <c r="J15" i="34"/>
  <c r="S16" i="20"/>
  <c r="L16" i="20"/>
  <c r="J16" i="34"/>
  <c r="F35" i="31"/>
  <c r="G35" i="31"/>
  <c r="F36" i="31"/>
  <c r="G36" i="31"/>
  <c r="F37" i="31"/>
  <c r="G37" i="31"/>
  <c r="F38" i="31"/>
  <c r="G38" i="31"/>
  <c r="F39" i="31"/>
  <c r="G39" i="31"/>
  <c r="F40" i="31"/>
  <c r="G40" i="31"/>
  <c r="F41" i="31"/>
  <c r="G41" i="31"/>
  <c r="F42" i="31"/>
  <c r="G42" i="31"/>
  <c r="F43" i="31"/>
  <c r="G43" i="31"/>
  <c r="F44" i="31"/>
  <c r="G44" i="31"/>
  <c r="F45" i="31"/>
  <c r="G45" i="31"/>
  <c r="F46" i="31"/>
  <c r="G46" i="31"/>
  <c r="F47" i="31"/>
  <c r="G47" i="31"/>
  <c r="F48" i="31"/>
  <c r="G48" i="31"/>
  <c r="F49" i="31"/>
  <c r="G49" i="31"/>
  <c r="F50" i="31"/>
  <c r="G50" i="31"/>
  <c r="F51" i="31"/>
  <c r="G51" i="31"/>
  <c r="F52" i="31"/>
  <c r="G52" i="31"/>
  <c r="F53" i="31"/>
  <c r="G53" i="31"/>
  <c r="F54" i="31"/>
  <c r="G54" i="31"/>
  <c r="F55" i="31"/>
  <c r="G55" i="31"/>
  <c r="F56" i="31"/>
  <c r="G56" i="31"/>
  <c r="F57" i="31"/>
  <c r="G57" i="31"/>
  <c r="F58" i="31"/>
  <c r="G58" i="31"/>
  <c r="F59" i="31"/>
  <c r="G59" i="31"/>
  <c r="F60" i="31"/>
  <c r="G60" i="31"/>
  <c r="F61" i="31"/>
  <c r="G61" i="31"/>
  <c r="F62" i="31"/>
  <c r="G62" i="31"/>
  <c r="F63" i="31"/>
  <c r="G63" i="31"/>
  <c r="F64" i="31"/>
  <c r="G64" i="31"/>
  <c r="F65" i="31"/>
  <c r="G65" i="31"/>
  <c r="F66" i="31"/>
  <c r="G66" i="31"/>
  <c r="F67" i="31"/>
  <c r="G67" i="31"/>
  <c r="F68" i="31"/>
  <c r="G68" i="31"/>
  <c r="F69" i="31"/>
  <c r="G69" i="31"/>
  <c r="F70" i="31"/>
  <c r="G70" i="31"/>
  <c r="F71" i="31"/>
  <c r="G71" i="31"/>
  <c r="F72" i="31"/>
  <c r="G72" i="31"/>
  <c r="F73" i="31"/>
  <c r="G73" i="31"/>
  <c r="F74" i="31"/>
  <c r="G74" i="31"/>
  <c r="F75" i="31"/>
  <c r="G75" i="31"/>
  <c r="F76" i="31"/>
  <c r="G76" i="31"/>
  <c r="F77" i="31"/>
  <c r="G77" i="31"/>
  <c r="F78" i="31"/>
  <c r="G78" i="31"/>
  <c r="F79" i="31"/>
  <c r="G79" i="31"/>
  <c r="F80" i="31"/>
  <c r="G80" i="31"/>
  <c r="F81" i="31"/>
  <c r="G81" i="31"/>
  <c r="F82" i="31"/>
  <c r="G82" i="31"/>
  <c r="F83" i="31"/>
  <c r="G83" i="31"/>
  <c r="F84" i="31"/>
  <c r="G84" i="31"/>
  <c r="F85" i="31"/>
  <c r="G85" i="31"/>
  <c r="F86" i="31"/>
  <c r="G86" i="31"/>
  <c r="F87" i="31"/>
  <c r="G87" i="31"/>
  <c r="F88" i="31"/>
  <c r="G88" i="31"/>
  <c r="F89" i="31"/>
  <c r="G89" i="31"/>
  <c r="F90" i="31"/>
  <c r="G90" i="31"/>
  <c r="F91" i="31"/>
  <c r="G91" i="31"/>
  <c r="F92" i="31"/>
  <c r="G92" i="31"/>
  <c r="F93" i="31"/>
  <c r="G93" i="31"/>
  <c r="F94" i="31"/>
  <c r="G94" i="31"/>
  <c r="F95" i="31"/>
  <c r="G95" i="31"/>
  <c r="F96" i="31"/>
  <c r="G96" i="31"/>
  <c r="F97" i="31"/>
  <c r="G97" i="31"/>
  <c r="F98" i="31"/>
  <c r="G98" i="31"/>
  <c r="F99" i="31"/>
  <c r="G99" i="31"/>
  <c r="F26" i="31"/>
  <c r="G26" i="31"/>
  <c r="F27" i="31"/>
  <c r="G27" i="31"/>
  <c r="F28" i="31"/>
  <c r="G28" i="31"/>
  <c r="F29" i="31"/>
  <c r="G29" i="31"/>
  <c r="F30" i="31"/>
  <c r="G30" i="31"/>
  <c r="F31" i="31"/>
  <c r="G31" i="31"/>
  <c r="F32" i="31"/>
  <c r="G32" i="31"/>
  <c r="F33" i="31"/>
  <c r="G33" i="31"/>
  <c r="F34" i="31"/>
  <c r="G34" i="31"/>
  <c r="L2" i="28" a="1"/>
  <c r="L2" i="28" s="1"/>
  <c r="H2" i="28" a="1"/>
  <c r="H2" i="28" s="1"/>
  <c r="AC3" i="28"/>
  <c r="AC4" i="28"/>
  <c r="AC5" i="28"/>
  <c r="AC6" i="28"/>
  <c r="AC7" i="28"/>
  <c r="AC8" i="28"/>
  <c r="AC9" i="28"/>
  <c r="AC10" i="28"/>
  <c r="AC11" i="28"/>
  <c r="AC12" i="28"/>
  <c r="AC13" i="28"/>
  <c r="AC14" i="28"/>
  <c r="AC15" i="28"/>
  <c r="AC16" i="28"/>
  <c r="AC17" i="28"/>
  <c r="AC18" i="28"/>
  <c r="AC19" i="28"/>
  <c r="AC20" i="28"/>
  <c r="AC21" i="28"/>
  <c r="AC22" i="28"/>
  <c r="AC23" i="28"/>
  <c r="AC24" i="28"/>
  <c r="AC25" i="28"/>
  <c r="AC26" i="28"/>
  <c r="AC27"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C127" i="28"/>
  <c r="AC128" i="28"/>
  <c r="AC129" i="28"/>
  <c r="AC130" i="28"/>
  <c r="AC131" i="28"/>
  <c r="AC132" i="28"/>
  <c r="AC133" i="28"/>
  <c r="AC134" i="28"/>
  <c r="AC135" i="28"/>
  <c r="AC136" i="28"/>
  <c r="AC137" i="28"/>
  <c r="AC138" i="28"/>
  <c r="AC139" i="28"/>
  <c r="AC140" i="28"/>
  <c r="AC141" i="28"/>
  <c r="AC142" i="28"/>
  <c r="AC143" i="28"/>
  <c r="AC144" i="28"/>
  <c r="AC145" i="28"/>
  <c r="AC146" i="28"/>
  <c r="AC147" i="28"/>
  <c r="AC148" i="28"/>
  <c r="AC149" i="28"/>
  <c r="AC150" i="28"/>
  <c r="AC151" i="28"/>
  <c r="AC152" i="28"/>
  <c r="AC153" i="28"/>
  <c r="AC154" i="28"/>
  <c r="AC155" i="28"/>
  <c r="AC156" i="28"/>
  <c r="AC157" i="28"/>
  <c r="AC158" i="28"/>
  <c r="AC159" i="28"/>
  <c r="AC160" i="28"/>
  <c r="AC161" i="28"/>
  <c r="AC162" i="28"/>
  <c r="AC163" i="28"/>
  <c r="AC164" i="28"/>
  <c r="AC165" i="28"/>
  <c r="AC166" i="28"/>
  <c r="AC167" i="28"/>
  <c r="AC168" i="28"/>
  <c r="AC169" i="28"/>
  <c r="AC170" i="28"/>
  <c r="AC171" i="28"/>
  <c r="AC172" i="28"/>
  <c r="AC173" i="28"/>
  <c r="AC174" i="28"/>
  <c r="AC175" i="28"/>
  <c r="AC176" i="28"/>
  <c r="AC177" i="28"/>
  <c r="AC178" i="28"/>
  <c r="AC179" i="28"/>
  <c r="AC180" i="28"/>
  <c r="AC181" i="28"/>
  <c r="AC182" i="28"/>
  <c r="AC183" i="28"/>
  <c r="AC184" i="28"/>
  <c r="AC185" i="28"/>
  <c r="AC186" i="28"/>
  <c r="AC187" i="28"/>
  <c r="AC188" i="28"/>
  <c r="AC189" i="28"/>
  <c r="AC190" i="28"/>
  <c r="AC191" i="28"/>
  <c r="AC192" i="28"/>
  <c r="AC193" i="28"/>
  <c r="AC194" i="28"/>
  <c r="AC195" i="28"/>
  <c r="AC196" i="28"/>
  <c r="AC197" i="28"/>
  <c r="AC198" i="28"/>
  <c r="AC199" i="28"/>
  <c r="AC200" i="28"/>
  <c r="AC2" i="28"/>
  <c r="G2" i="28"/>
  <c r="G3" i="28" s="1"/>
  <c r="G4" i="28" s="1"/>
  <c r="F2" i="28"/>
  <c r="F3" i="28" s="1"/>
  <c r="F4" i="28" s="1"/>
  <c r="BD2" i="28" a="1"/>
  <c r="BD2" i="28" s="1"/>
  <c r="G24" i="34"/>
  <c r="I24" i="34" s="1"/>
  <c r="J24" i="34" s="1"/>
  <c r="G23" i="34"/>
  <c r="I23" i="34" s="1"/>
  <c r="J23" i="34" s="1"/>
  <c r="AZ505" i="28"/>
  <c r="AZ506" i="28"/>
  <c r="F14" i="31"/>
  <c r="F15" i="31"/>
  <c r="F16" i="31"/>
  <c r="F17" i="31"/>
  <c r="F18" i="31"/>
  <c r="F19" i="31"/>
  <c r="F20" i="31"/>
  <c r="F21" i="31"/>
  <c r="F22" i="31"/>
  <c r="F23" i="31"/>
  <c r="F24" i="31"/>
  <c r="F25" i="31"/>
  <c r="F13" i="31"/>
  <c r="G13" i="34"/>
  <c r="I13" i="34" s="1"/>
  <c r="J13" i="34" s="1"/>
  <c r="J14" i="34"/>
  <c r="J17" i="34"/>
  <c r="G18" i="34"/>
  <c r="I18" i="34" s="1"/>
  <c r="J18" i="34" s="1"/>
  <c r="G19" i="34"/>
  <c r="I19" i="34" s="1"/>
  <c r="J19" i="34" s="1"/>
  <c r="G20" i="34"/>
  <c r="I20" i="34" s="1"/>
  <c r="J20" i="34" s="1"/>
  <c r="G21" i="34"/>
  <c r="I21" i="34" s="1"/>
  <c r="J21" i="34" s="1"/>
  <c r="G22" i="34"/>
  <c r="G12" i="34"/>
  <c r="I12" i="34" s="1"/>
  <c r="J12" i="34" s="1"/>
  <c r="AA3" i="28"/>
  <c r="AA7" i="28"/>
  <c r="AA6" i="28"/>
  <c r="AA5" i="28"/>
  <c r="AA4" i="28"/>
  <c r="AA2" i="28"/>
  <c r="Z8" i="28"/>
  <c r="Z7" i="28"/>
  <c r="Z6" i="28"/>
  <c r="Z5" i="28"/>
  <c r="AA8" i="28"/>
  <c r="Z4" i="28"/>
  <c r="Z3" i="28"/>
  <c r="Z2" i="28"/>
  <c r="BA195" i="28" l="1" a="1"/>
  <c r="BA195" i="28" s="1"/>
  <c r="BA45" i="28" a="1"/>
  <c r="BA45" i="28" s="1"/>
  <c r="BA169" i="28" a="1"/>
  <c r="BA169" i="28" s="1"/>
  <c r="BA70" i="28" a="1"/>
  <c r="BA70" i="28" s="1"/>
  <c r="BA183" i="28" a="1"/>
  <c r="BA183" i="28" s="1"/>
  <c r="BA153" i="28" a="1"/>
  <c r="BA153" i="28" s="1"/>
  <c r="BA203" i="28" a="1"/>
  <c r="BA203" i="28" s="1"/>
  <c r="BA94" i="28" a="1"/>
  <c r="BA94" i="28" s="1"/>
  <c r="BA61" i="28" a="1"/>
  <c r="BA61" i="28" s="1"/>
  <c r="BA207" i="28" a="1"/>
  <c r="BA207" i="28" s="1"/>
  <c r="BA191" i="28" a="1"/>
  <c r="BA191" i="28" s="1"/>
  <c r="BA86" i="28" a="1"/>
  <c r="BA86" i="28" s="1"/>
  <c r="BA152" i="28" a="1"/>
  <c r="BA152" i="28" s="1"/>
  <c r="BA161" i="28" a="1"/>
  <c r="BA161" i="28" s="1"/>
  <c r="BA211" i="28" a="1"/>
  <c r="BA211" i="28" s="1"/>
  <c r="BA78" i="28" a="1"/>
  <c r="BA78" i="28" s="1"/>
  <c r="BA301" i="28" a="1"/>
  <c r="BA301" i="28" s="1"/>
  <c r="BA253" i="28" a="1"/>
  <c r="BA253" i="28" s="1"/>
  <c r="BA221" i="28" a="1"/>
  <c r="BA221" i="28" s="1"/>
  <c r="BA213" i="28" a="1"/>
  <c r="BA213" i="28" s="1"/>
  <c r="BA205" i="28" a="1"/>
  <c r="BA205" i="28" s="1"/>
  <c r="BA197" i="28" a="1"/>
  <c r="BA197" i="28" s="1"/>
  <c r="BA189" i="28" a="1"/>
  <c r="BA189" i="28" s="1"/>
  <c r="BA181" i="28" a="1"/>
  <c r="BA181" i="28" s="1"/>
  <c r="BA173" i="28" a="1"/>
  <c r="BA173" i="28" s="1"/>
  <c r="BA165" i="28" a="1"/>
  <c r="BA165" i="28" s="1"/>
  <c r="BA157" i="28" a="1"/>
  <c r="BA157" i="28" s="1"/>
  <c r="BA149" i="28" a="1"/>
  <c r="BA149" i="28" s="1"/>
  <c r="BA141" i="28" a="1"/>
  <c r="BA141" i="28" s="1"/>
  <c r="BA133" i="28" a="1"/>
  <c r="BA133" i="28" s="1"/>
  <c r="BA125" i="28" a="1"/>
  <c r="BA125" i="28" s="1"/>
  <c r="BA117" i="28" a="1"/>
  <c r="BA117" i="28" s="1"/>
  <c r="BA109" i="28" a="1"/>
  <c r="BA109" i="28" s="1"/>
  <c r="BA101" i="28" a="1"/>
  <c r="BA101" i="28" s="1"/>
  <c r="BA93" i="28" a="1"/>
  <c r="BA93" i="28" s="1"/>
  <c r="BA85" i="28" a="1"/>
  <c r="BA85" i="28" s="1"/>
  <c r="BA77" i="28" a="1"/>
  <c r="BA77" i="28" s="1"/>
  <c r="BA69" i="28" a="1"/>
  <c r="BA69" i="28" s="1"/>
  <c r="BA21" i="28" a="1"/>
  <c r="BA21" i="28" s="1"/>
  <c r="BA286" i="28" a="1"/>
  <c r="BA286" i="28" s="1"/>
  <c r="BA269" i="28" a="1"/>
  <c r="BA269" i="28" s="1"/>
  <c r="BA292" i="28" a="1"/>
  <c r="BA292" i="28" s="1"/>
  <c r="BA252" i="28" a="1"/>
  <c r="BA252" i="28" s="1"/>
  <c r="BA156" i="28" a="1"/>
  <c r="BA156" i="28" s="1"/>
  <c r="BA148" i="28" a="1"/>
  <c r="BA148" i="28" s="1"/>
  <c r="BA140" i="28" a="1"/>
  <c r="BA140" i="28" s="1"/>
  <c r="BA132" i="28" a="1"/>
  <c r="BA132" i="28" s="1"/>
  <c r="BA124" i="28" a="1"/>
  <c r="BA124" i="28" s="1"/>
  <c r="BA116" i="28" a="1"/>
  <c r="BA116" i="28" s="1"/>
  <c r="BA108" i="28" a="1"/>
  <c r="BA108" i="28" s="1"/>
  <c r="BA100" i="28" a="1"/>
  <c r="BA100" i="28" s="1"/>
  <c r="BA92" i="28" a="1"/>
  <c r="BA92" i="28" s="1"/>
  <c r="BA84" i="28" a="1"/>
  <c r="BA84" i="28" s="1"/>
  <c r="BA76" i="28" a="1"/>
  <c r="BA76" i="28" s="1"/>
  <c r="BA68" i="28" a="1"/>
  <c r="BA68" i="28" s="1"/>
  <c r="BA5" i="28" a="1"/>
  <c r="BA5" i="28" s="1"/>
  <c r="BA293" i="28" a="1"/>
  <c r="BA293" i="28" s="1"/>
  <c r="BA229" i="28" a="1"/>
  <c r="BA229" i="28" s="1"/>
  <c r="BA268" i="28" a="1"/>
  <c r="BA268" i="28" s="1"/>
  <c r="BA228" i="28" a="1"/>
  <c r="BA228" i="28" s="1"/>
  <c r="BA196" i="28" a="1"/>
  <c r="BA196" i="28" s="1"/>
  <c r="BA188" i="28" a="1"/>
  <c r="BA188" i="28" s="1"/>
  <c r="BA180" i="28" a="1"/>
  <c r="BA180" i="28" s="1"/>
  <c r="BA172" i="28" a="1"/>
  <c r="BA172" i="28" s="1"/>
  <c r="BA164" i="28" a="1"/>
  <c r="BA164" i="28" s="1"/>
  <c r="BA299" i="28" a="1"/>
  <c r="BA299" i="28" s="1"/>
  <c r="BA291" i="28" a="1"/>
  <c r="BA291" i="28" s="1"/>
  <c r="BA283" i="28" a="1"/>
  <c r="BA283" i="28" s="1"/>
  <c r="BA275" i="28" a="1"/>
  <c r="BA275" i="28" s="1"/>
  <c r="BA267" i="28" a="1"/>
  <c r="BA267" i="28" s="1"/>
  <c r="BA259" i="28" a="1"/>
  <c r="BA259" i="28" s="1"/>
  <c r="BA251" i="28" a="1"/>
  <c r="BA251" i="28" s="1"/>
  <c r="BA243" i="28" a="1"/>
  <c r="BA243" i="28" s="1"/>
  <c r="BA235" i="28" a="1"/>
  <c r="BA235" i="28" s="1"/>
  <c r="BA227" i="28" a="1"/>
  <c r="BA227" i="28" s="1"/>
  <c r="BA219" i="28" a="1"/>
  <c r="BA219" i="28" s="1"/>
  <c r="BA187" i="28" a="1"/>
  <c r="BA187" i="28" s="1"/>
  <c r="BA179" i="28" a="1"/>
  <c r="BA179" i="28" s="1"/>
  <c r="BA171" i="28" a="1"/>
  <c r="BA171" i="28" s="1"/>
  <c r="BA163" i="28" a="1"/>
  <c r="BA163" i="28" s="1"/>
  <c r="BA155" i="28" a="1"/>
  <c r="BA155" i="28" s="1"/>
  <c r="BA147" i="28" a="1"/>
  <c r="BA147" i="28" s="1"/>
  <c r="BA139" i="28" a="1"/>
  <c r="BA139" i="28" s="1"/>
  <c r="BA131" i="28" a="1"/>
  <c r="BA131" i="28" s="1"/>
  <c r="BA123" i="28" a="1"/>
  <c r="BA123" i="28" s="1"/>
  <c r="BA115" i="28" a="1"/>
  <c r="BA115" i="28" s="1"/>
  <c r="BA107" i="28" a="1"/>
  <c r="BA107" i="28" s="1"/>
  <c r="BA99" i="28" a="1"/>
  <c r="BA99" i="28" s="1"/>
  <c r="BA91" i="28" a="1"/>
  <c r="BA91" i="28" s="1"/>
  <c r="BA83" i="28" a="1"/>
  <c r="BA83" i="28" s="1"/>
  <c r="BA75" i="28" a="1"/>
  <c r="BA75" i="28" s="1"/>
  <c r="BA67" i="28" a="1"/>
  <c r="BA67" i="28" s="1"/>
  <c r="BA302" i="28" a="1"/>
  <c r="BA302" i="28" s="1"/>
  <c r="BA285" i="28" a="1"/>
  <c r="BA285" i="28" s="1"/>
  <c r="BA245" i="28" a="1"/>
  <c r="BA245" i="28" s="1"/>
  <c r="BA284" i="28" a="1"/>
  <c r="BA284" i="28" s="1"/>
  <c r="BA244" i="28" a="1"/>
  <c r="BA244" i="28" s="1"/>
  <c r="BA204" i="28" a="1"/>
  <c r="BA204" i="28" s="1"/>
  <c r="BA298" i="28" a="1"/>
  <c r="BA298" i="28" s="1"/>
  <c r="BA258" i="28" a="1"/>
  <c r="BA258" i="28" s="1"/>
  <c r="BA234" i="28" a="1"/>
  <c r="BA234" i="28" s="1"/>
  <c r="BA226" i="28" a="1"/>
  <c r="BA226" i="28" s="1"/>
  <c r="BA218" i="28" a="1"/>
  <c r="BA218" i="28" s="1"/>
  <c r="BA210" i="28" a="1"/>
  <c r="BA210" i="28" s="1"/>
  <c r="BA202" i="28" a="1"/>
  <c r="BA202" i="28" s="1"/>
  <c r="BA194" i="28" a="1"/>
  <c r="BA194" i="28" s="1"/>
  <c r="BA186" i="28" a="1"/>
  <c r="BA186" i="28" s="1"/>
  <c r="BA178" i="28" a="1"/>
  <c r="BA178" i="28" s="1"/>
  <c r="BA170" i="28" a="1"/>
  <c r="BA170" i="28" s="1"/>
  <c r="BA162" i="28" a="1"/>
  <c r="BA162" i="28" s="1"/>
  <c r="BA154" i="28" a="1"/>
  <c r="BA154" i="28" s="1"/>
  <c r="BA146" i="28" a="1"/>
  <c r="BA146" i="28" s="1"/>
  <c r="BA138" i="28" a="1"/>
  <c r="BA138" i="28" s="1"/>
  <c r="BA130" i="28" a="1"/>
  <c r="BA130" i="28" s="1"/>
  <c r="BA122" i="28" a="1"/>
  <c r="BA122" i="28" s="1"/>
  <c r="BA114" i="28" a="1"/>
  <c r="BA114" i="28" s="1"/>
  <c r="BA106" i="28" a="1"/>
  <c r="BA106" i="28" s="1"/>
  <c r="BA98" i="28" a="1"/>
  <c r="BA98" i="28" s="1"/>
  <c r="BA90" i="28" a="1"/>
  <c r="BA90" i="28" s="1"/>
  <c r="BA82" i="28" a="1"/>
  <c r="BA82" i="28" s="1"/>
  <c r="BA74" i="28" a="1"/>
  <c r="BA74" i="28" s="1"/>
  <c r="BA66" i="28" a="1"/>
  <c r="BA66" i="28" s="1"/>
  <c r="BA294" i="28" a="1"/>
  <c r="BA294" i="28" s="1"/>
  <c r="BA277" i="28" a="1"/>
  <c r="BA277" i="28" s="1"/>
  <c r="BA237" i="28" a="1"/>
  <c r="BA237" i="28" s="1"/>
  <c r="BA276" i="28" a="1"/>
  <c r="BA276" i="28" s="1"/>
  <c r="BA236" i="28" a="1"/>
  <c r="BA236" i="28" s="1"/>
  <c r="BA212" i="28" a="1"/>
  <c r="BA212" i="28" s="1"/>
  <c r="BA290" i="28" a="1"/>
  <c r="BA290" i="28" s="1"/>
  <c r="BA266" i="28" a="1"/>
  <c r="BA266" i="28" s="1"/>
  <c r="BA297" i="28" a="1"/>
  <c r="BA297" i="28" s="1"/>
  <c r="BA289" i="28" a="1"/>
  <c r="BA289" i="28" s="1"/>
  <c r="BA281" i="28" a="1"/>
  <c r="BA281" i="28" s="1"/>
  <c r="BA273" i="28" a="1"/>
  <c r="BA273" i="28" s="1"/>
  <c r="BA265" i="28" a="1"/>
  <c r="BA265" i="28" s="1"/>
  <c r="BA257" i="28" a="1"/>
  <c r="BA257" i="28" s="1"/>
  <c r="BA249" i="28" a="1"/>
  <c r="BA249" i="28" s="1"/>
  <c r="BA241" i="28" a="1"/>
  <c r="BA241" i="28" s="1"/>
  <c r="BA233" i="28" a="1"/>
  <c r="BA233" i="28" s="1"/>
  <c r="BA225" i="28" a="1"/>
  <c r="BA225" i="28" s="1"/>
  <c r="BA217" i="28" a="1"/>
  <c r="BA217" i="28" s="1"/>
  <c r="BA209" i="28" a="1"/>
  <c r="BA209" i="28" s="1"/>
  <c r="BA201" i="28" a="1"/>
  <c r="BA201" i="28" s="1"/>
  <c r="BA193" i="28" a="1"/>
  <c r="BA193" i="28" s="1"/>
  <c r="BA185" i="28" a="1"/>
  <c r="BA185" i="28" s="1"/>
  <c r="BA177" i="28" a="1"/>
  <c r="BA177" i="28" s="1"/>
  <c r="BA145" i="28" a="1"/>
  <c r="BA145" i="28" s="1"/>
  <c r="BA137" i="28" a="1"/>
  <c r="BA137" i="28" s="1"/>
  <c r="BA129" i="28" a="1"/>
  <c r="BA129" i="28" s="1"/>
  <c r="BA121" i="28" a="1"/>
  <c r="BA121" i="28" s="1"/>
  <c r="BA113" i="28" a="1"/>
  <c r="BA113" i="28" s="1"/>
  <c r="BA105" i="28" a="1"/>
  <c r="BA105" i="28" s="1"/>
  <c r="BA97" i="28" a="1"/>
  <c r="BA97" i="28" s="1"/>
  <c r="BA89" i="28" a="1"/>
  <c r="BA89" i="28" s="1"/>
  <c r="BA81" i="28" a="1"/>
  <c r="BA81" i="28" s="1"/>
  <c r="BA73" i="28" a="1"/>
  <c r="BA73" i="28" s="1"/>
  <c r="BA63" i="28" a="1"/>
  <c r="BA63" i="28" s="1"/>
  <c r="BA282" i="28" a="1"/>
  <c r="BA282" i="28" s="1"/>
  <c r="BA242" i="28" a="1"/>
  <c r="BA242" i="28" s="1"/>
  <c r="BA296" i="28" a="1"/>
  <c r="BA296" i="28" s="1"/>
  <c r="BA280" i="28" a="1"/>
  <c r="BA280" i="28" s="1"/>
  <c r="BA264" i="28" a="1"/>
  <c r="BA264" i="28" s="1"/>
  <c r="BA256" i="28" a="1"/>
  <c r="BA256" i="28" s="1"/>
  <c r="BA248" i="28" a="1"/>
  <c r="BA248" i="28" s="1"/>
  <c r="BA240" i="28" a="1"/>
  <c r="BA240" i="28" s="1"/>
  <c r="BA232" i="28" a="1"/>
  <c r="BA232" i="28" s="1"/>
  <c r="BA224" i="28" a="1"/>
  <c r="BA224" i="28" s="1"/>
  <c r="BA216" i="28" a="1"/>
  <c r="BA216" i="28" s="1"/>
  <c r="BA208" i="28" a="1"/>
  <c r="BA208" i="28" s="1"/>
  <c r="BA200" i="28" a="1"/>
  <c r="BA200" i="28" s="1"/>
  <c r="BA192" i="28" a="1"/>
  <c r="BA192" i="28" s="1"/>
  <c r="BA184" i="28" a="1"/>
  <c r="BA184" i="28" s="1"/>
  <c r="BA176" i="28" a="1"/>
  <c r="BA176" i="28" s="1"/>
  <c r="BA168" i="28" a="1"/>
  <c r="BA168" i="28" s="1"/>
  <c r="BA160" i="28" a="1"/>
  <c r="BA160" i="28" s="1"/>
  <c r="BA136" i="28" a="1"/>
  <c r="BA136" i="28" s="1"/>
  <c r="BA128" i="28" a="1"/>
  <c r="BA128" i="28" s="1"/>
  <c r="BA120" i="28" a="1"/>
  <c r="BA120" i="28" s="1"/>
  <c r="BA112" i="28" a="1"/>
  <c r="BA112" i="28" s="1"/>
  <c r="BA104" i="28" a="1"/>
  <c r="BA104" i="28" s="1"/>
  <c r="BA96" i="28" a="1"/>
  <c r="BA96" i="28" s="1"/>
  <c r="BA88" i="28" a="1"/>
  <c r="BA88" i="28" s="1"/>
  <c r="BA80" i="28" a="1"/>
  <c r="BA80" i="28" s="1"/>
  <c r="BA72" i="28" a="1"/>
  <c r="BA72" i="28" s="1"/>
  <c r="BA62" i="28" a="1"/>
  <c r="BA62" i="28" s="1"/>
  <c r="BA278" i="28" a="1"/>
  <c r="BA278" i="28" s="1"/>
  <c r="BA261" i="28" a="1"/>
  <c r="BA261" i="28" s="1"/>
  <c r="BA300" i="28" a="1"/>
  <c r="BA300" i="28" s="1"/>
  <c r="BA260" i="28" a="1"/>
  <c r="BA260" i="28" s="1"/>
  <c r="BA220" i="28" a="1"/>
  <c r="BA220" i="28" s="1"/>
  <c r="BA274" i="28" a="1"/>
  <c r="BA274" i="28" s="1"/>
  <c r="BA250" i="28" a="1"/>
  <c r="BA250" i="28" s="1"/>
  <c r="BA288" i="28" a="1"/>
  <c r="BA288" i="28" s="1"/>
  <c r="BA272" i="28" a="1"/>
  <c r="BA272" i="28" s="1"/>
  <c r="BA303" i="28" a="1"/>
  <c r="BA303" i="28" s="1"/>
  <c r="BA295" i="28" a="1"/>
  <c r="BA295" i="28" s="1"/>
  <c r="BA287" i="28" a="1"/>
  <c r="BA287" i="28" s="1"/>
  <c r="BA279" i="28" a="1"/>
  <c r="BA279" i="28" s="1"/>
  <c r="BA271" i="28" a="1"/>
  <c r="BA271" i="28" s="1"/>
  <c r="BA263" i="28" a="1"/>
  <c r="BA263" i="28" s="1"/>
  <c r="BA255" i="28" a="1"/>
  <c r="BA255" i="28" s="1"/>
  <c r="BA247" i="28" a="1"/>
  <c r="BA247" i="28" s="1"/>
  <c r="BA239" i="28" a="1"/>
  <c r="BA239" i="28" s="1"/>
  <c r="BA231" i="28" a="1"/>
  <c r="BA231" i="28" s="1"/>
  <c r="BA223" i="28" a="1"/>
  <c r="BA223" i="28" s="1"/>
  <c r="BA215" i="28" a="1"/>
  <c r="BA215" i="28" s="1"/>
  <c r="BA175" i="28" a="1"/>
  <c r="BA175" i="28" s="1"/>
  <c r="BA167" i="28" a="1"/>
  <c r="BA167" i="28" s="1"/>
  <c r="BA159" i="28" a="1"/>
  <c r="BA159" i="28" s="1"/>
  <c r="BA151" i="28" a="1"/>
  <c r="BA151" i="28" s="1"/>
  <c r="BA143" i="28" a="1"/>
  <c r="BA143" i="28" s="1"/>
  <c r="BA135" i="28" a="1"/>
  <c r="BA135" i="28" s="1"/>
  <c r="BA127" i="28" a="1"/>
  <c r="BA127" i="28" s="1"/>
  <c r="BA119" i="28" a="1"/>
  <c r="BA119" i="28" s="1"/>
  <c r="BA111" i="28" a="1"/>
  <c r="BA111" i="28" s="1"/>
  <c r="BA103" i="28" a="1"/>
  <c r="BA103" i="28" s="1"/>
  <c r="BA95" i="28" a="1"/>
  <c r="BA95" i="28" s="1"/>
  <c r="BA87" i="28" a="1"/>
  <c r="BA87" i="28" s="1"/>
  <c r="BA79" i="28" a="1"/>
  <c r="BA79" i="28" s="1"/>
  <c r="BA71" i="28" a="1"/>
  <c r="BA71" i="28" s="1"/>
  <c r="BA270" i="28" a="1"/>
  <c r="BA270" i="28" s="1"/>
  <c r="BA262" i="28" a="1"/>
  <c r="BA262" i="28" s="1"/>
  <c r="BA254" i="28" a="1"/>
  <c r="BA254" i="28" s="1"/>
  <c r="BA246" i="28" a="1"/>
  <c r="BA246" i="28" s="1"/>
  <c r="BA238" i="28" a="1"/>
  <c r="BA238" i="28" s="1"/>
  <c r="BA230" i="28" a="1"/>
  <c r="BA230" i="28" s="1"/>
  <c r="BA222" i="28" a="1"/>
  <c r="BA222" i="28" s="1"/>
  <c r="BA214" i="28" a="1"/>
  <c r="BA214" i="28" s="1"/>
  <c r="BA206" i="28" a="1"/>
  <c r="BA206" i="28" s="1"/>
  <c r="BA198" i="28" a="1"/>
  <c r="BA198" i="28" s="1"/>
  <c r="BA190" i="28" a="1"/>
  <c r="BA190" i="28" s="1"/>
  <c r="BA182" i="28" a="1"/>
  <c r="BA182" i="28" s="1"/>
  <c r="BA174" i="28" a="1"/>
  <c r="BA174" i="28" s="1"/>
  <c r="BA166" i="28" a="1"/>
  <c r="BA166" i="28" s="1"/>
  <c r="BA158" i="28" a="1"/>
  <c r="BA158" i="28" s="1"/>
  <c r="BA150" i="28" a="1"/>
  <c r="BA150" i="28" s="1"/>
  <c r="BA142" i="28" a="1"/>
  <c r="BA142" i="28" s="1"/>
  <c r="BA134" i="28" a="1"/>
  <c r="BA134" i="28" s="1"/>
  <c r="BA126" i="28" a="1"/>
  <c r="BA126" i="28" s="1"/>
  <c r="BA118" i="28" a="1"/>
  <c r="BA118" i="28" s="1"/>
  <c r="BA110" i="28" a="1"/>
  <c r="BA110" i="28" s="1"/>
  <c r="BA102" i="28" a="1"/>
  <c r="BA102" i="28" s="1"/>
  <c r="BA65" i="28" a="1"/>
  <c r="BA65" i="28" s="1"/>
  <c r="BA54" i="28" a="1"/>
  <c r="BA54" i="28" s="1"/>
  <c r="BA55" i="28" a="1"/>
  <c r="BA55" i="28" s="1"/>
  <c r="BA51" i="28" a="1"/>
  <c r="BA51" i="28" s="1"/>
  <c r="BA57" i="28" a="1"/>
  <c r="BA57" i="28" s="1"/>
  <c r="BA46" i="28" a="1"/>
  <c r="BA46" i="28" s="1"/>
  <c r="BA47" i="28" a="1"/>
  <c r="BA47" i="28" s="1"/>
  <c r="BA43" i="28" a="1"/>
  <c r="BA43" i="28" s="1"/>
  <c r="BA38" i="28" a="1"/>
  <c r="BA38" i="28" s="1"/>
  <c r="BA48" i="28" a="1"/>
  <c r="BA48" i="28" s="1"/>
  <c r="BA39" i="28" a="1"/>
  <c r="BA39" i="28" s="1"/>
  <c r="BA6" i="28" a="1"/>
  <c r="BA6" i="28" s="1"/>
  <c r="BA29" i="28" a="1"/>
  <c r="BA29" i="28" s="1"/>
  <c r="BA13" i="28" a="1"/>
  <c r="BA13" i="28" s="1"/>
  <c r="BA59" i="28" a="1"/>
  <c r="BA59" i="28" s="1"/>
  <c r="BA53" i="28" a="1"/>
  <c r="BA53" i="28" s="1"/>
  <c r="BA37" i="28" a="1"/>
  <c r="BA37" i="28" s="1"/>
  <c r="BA60" i="28" a="1"/>
  <c r="BA60" i="28" s="1"/>
  <c r="BA52" i="28" a="1"/>
  <c r="BA52" i="28" s="1"/>
  <c r="BA44" i="28" a="1"/>
  <c r="BA44" i="28" s="1"/>
  <c r="BA36" i="28" a="1"/>
  <c r="BA36" i="28" s="1"/>
  <c r="BA28" i="28" a="1"/>
  <c r="BA28" i="28" s="1"/>
  <c r="BA20" i="28" a="1"/>
  <c r="BA20" i="28" s="1"/>
  <c r="BA12" i="28" a="1"/>
  <c r="BA12" i="28" s="1"/>
  <c r="BA4" i="28" a="1"/>
  <c r="BA4" i="28" s="1"/>
  <c r="BA35" i="28" a="1"/>
  <c r="BA35" i="28" s="1"/>
  <c r="BA27" i="28" a="1"/>
  <c r="BA27" i="28" s="1"/>
  <c r="BA19" i="28" a="1"/>
  <c r="BA19" i="28" s="1"/>
  <c r="BA11" i="28" a="1"/>
  <c r="BA11" i="28" s="1"/>
  <c r="BA3" i="28" a="1"/>
  <c r="BA3" i="28" s="1"/>
  <c r="BA58" i="28" a="1"/>
  <c r="BA58" i="28" s="1"/>
  <c r="BA50" i="28" a="1"/>
  <c r="BA50" i="28" s="1"/>
  <c r="BA42" i="28" a="1"/>
  <c r="BA42" i="28" s="1"/>
  <c r="BA34" i="28" a="1"/>
  <c r="BA34" i="28" s="1"/>
  <c r="BA26" i="28" a="1"/>
  <c r="BA26" i="28" s="1"/>
  <c r="BA18" i="28" a="1"/>
  <c r="BA18" i="28" s="1"/>
  <c r="BA10" i="28" a="1"/>
  <c r="BA10" i="28" s="1"/>
  <c r="BA49" i="28" a="1"/>
  <c r="BA49" i="28" s="1"/>
  <c r="BA41" i="28" a="1"/>
  <c r="BA41" i="28" s="1"/>
  <c r="BA33" i="28" a="1"/>
  <c r="BA33" i="28" s="1"/>
  <c r="BA25" i="28" a="1"/>
  <c r="BA25" i="28" s="1"/>
  <c r="BA17" i="28" a="1"/>
  <c r="BA17" i="28" s="1"/>
  <c r="BA9" i="28" a="1"/>
  <c r="BA9" i="28" s="1"/>
  <c r="BA64" i="28" a="1"/>
  <c r="BA64" i="28" s="1"/>
  <c r="BA56" i="28" a="1"/>
  <c r="BA56" i="28" s="1"/>
  <c r="BA40" i="28" a="1"/>
  <c r="BA40" i="28" s="1"/>
  <c r="BA32" i="28" a="1"/>
  <c r="BA32" i="28" s="1"/>
  <c r="BA24" i="28" a="1"/>
  <c r="BA24" i="28" s="1"/>
  <c r="BA16" i="28" a="1"/>
  <c r="BA16" i="28" s="1"/>
  <c r="BA8" i="28" a="1"/>
  <c r="BA8" i="28" s="1"/>
  <c r="BA31" i="28" a="1"/>
  <c r="BA31" i="28" s="1"/>
  <c r="BA23" i="28" a="1"/>
  <c r="BA23" i="28" s="1"/>
  <c r="BA15" i="28" a="1"/>
  <c r="BA15" i="28" s="1"/>
  <c r="BA7" i="28" a="1"/>
  <c r="BA7" i="28" s="1"/>
  <c r="BA30" i="28" a="1"/>
  <c r="BA30" i="28" s="1"/>
  <c r="BA22" i="28" a="1"/>
  <c r="BA22" i="28" s="1"/>
  <c r="BA14" i="28" a="1"/>
  <c r="BA14" i="28" s="1"/>
  <c r="L3" i="28" a="1"/>
  <c r="L3" i="28" s="1"/>
  <c r="H3" i="28"/>
  <c r="H4" i="28" s="1"/>
  <c r="AD2" i="28"/>
  <c r="G5" i="28"/>
  <c r="F5" i="28"/>
  <c r="BD193" i="28"/>
  <c r="BD185" i="28"/>
  <c r="BD177" i="28"/>
  <c r="BD169" i="28"/>
  <c r="BD161" i="28"/>
  <c r="BD153" i="28"/>
  <c r="BD145" i="28"/>
  <c r="BD137" i="28"/>
  <c r="BD129" i="28"/>
  <c r="BD121" i="28"/>
  <c r="BD113" i="28"/>
  <c r="BD105" i="28"/>
  <c r="BD97" i="28"/>
  <c r="BD89" i="28"/>
  <c r="BD81" i="28"/>
  <c r="BD73" i="28"/>
  <c r="BD65" i="28"/>
  <c r="BD57" i="28"/>
  <c r="BD49" i="28"/>
  <c r="BD41" i="28"/>
  <c r="BD33" i="28"/>
  <c r="BD25" i="28"/>
  <c r="BD17" i="28"/>
  <c r="BD9" i="28"/>
  <c r="BD200" i="28"/>
  <c r="BD192" i="28"/>
  <c r="BD184" i="28"/>
  <c r="BD176" i="28"/>
  <c r="BD168" i="28"/>
  <c r="BD160" i="28"/>
  <c r="BD152" i="28"/>
  <c r="BD144" i="28"/>
  <c r="BD136" i="28"/>
  <c r="BD128" i="28"/>
  <c r="BD120" i="28"/>
  <c r="BD112" i="28"/>
  <c r="BD104" i="28"/>
  <c r="BD96" i="28"/>
  <c r="BD88" i="28"/>
  <c r="BD80" i="28"/>
  <c r="BD72" i="28"/>
  <c r="BD64" i="28"/>
  <c r="BD56" i="28"/>
  <c r="BD48" i="28"/>
  <c r="BD40" i="28"/>
  <c r="BD32" i="28"/>
  <c r="BD24" i="28"/>
  <c r="BD16" i="28"/>
  <c r="BD8" i="28"/>
  <c r="BD199" i="28"/>
  <c r="BD191" i="28"/>
  <c r="BD183" i="28"/>
  <c r="BD175" i="28"/>
  <c r="BD167" i="28"/>
  <c r="BD159" i="28"/>
  <c r="BD151" i="28"/>
  <c r="BD143" i="28"/>
  <c r="BD135" i="28"/>
  <c r="BD127" i="28"/>
  <c r="BD119" i="28"/>
  <c r="BD111" i="28"/>
  <c r="BD103" i="28"/>
  <c r="BD95" i="28"/>
  <c r="BD87" i="28"/>
  <c r="BD79" i="28"/>
  <c r="BD71" i="28"/>
  <c r="BD63" i="28"/>
  <c r="BD55" i="28"/>
  <c r="BD47" i="28"/>
  <c r="BD39" i="28"/>
  <c r="BD31" i="28"/>
  <c r="BD23" i="28"/>
  <c r="BD15" i="28"/>
  <c r="BD7" i="28"/>
  <c r="BD198" i="28"/>
  <c r="BD190" i="28"/>
  <c r="BD182" i="28"/>
  <c r="BD174" i="28"/>
  <c r="BD166" i="28"/>
  <c r="BD158" i="28"/>
  <c r="BD150" i="28"/>
  <c r="BD142" i="28"/>
  <c r="BD134" i="28"/>
  <c r="BD126" i="28"/>
  <c r="BD118" i="28"/>
  <c r="BD110" i="28"/>
  <c r="BD102" i="28"/>
  <c r="BD94" i="28"/>
  <c r="BD86" i="28"/>
  <c r="BD78" i="28"/>
  <c r="BD70" i="28"/>
  <c r="BD62" i="28"/>
  <c r="BD54" i="28"/>
  <c r="BD46" i="28"/>
  <c r="BD38" i="28"/>
  <c r="BD30" i="28"/>
  <c r="BD22" i="28"/>
  <c r="BD14" i="28"/>
  <c r="BD6" i="28"/>
  <c r="BD197" i="28"/>
  <c r="BD189" i="28"/>
  <c r="BD181" i="28"/>
  <c r="BD173" i="28"/>
  <c r="BD165" i="28"/>
  <c r="BD157" i="28"/>
  <c r="BD149" i="28"/>
  <c r="BD141" i="28"/>
  <c r="BD133" i="28"/>
  <c r="BD125" i="28"/>
  <c r="BD117" i="28"/>
  <c r="BD109" i="28"/>
  <c r="BD101" i="28"/>
  <c r="BD93" i="28"/>
  <c r="BD85" i="28"/>
  <c r="BD77" i="28"/>
  <c r="BD69" i="28"/>
  <c r="BD61" i="28"/>
  <c r="BD53" i="28"/>
  <c r="BD45" i="28"/>
  <c r="BD37" i="28"/>
  <c r="BD29" i="28"/>
  <c r="BD21" i="28"/>
  <c r="BD13" i="28"/>
  <c r="BD5" i="28"/>
  <c r="BD196" i="28"/>
  <c r="BD188" i="28"/>
  <c r="BD180" i="28"/>
  <c r="BD172" i="28"/>
  <c r="BD164" i="28"/>
  <c r="BD156" i="28"/>
  <c r="BD148" i="28"/>
  <c r="BD140" i="28"/>
  <c r="BD132" i="28"/>
  <c r="BD124" i="28"/>
  <c r="BD116" i="28"/>
  <c r="BD108" i="28"/>
  <c r="BD100" i="28"/>
  <c r="BD92" i="28"/>
  <c r="BD84" i="28"/>
  <c r="BD76" i="28"/>
  <c r="BD68" i="28"/>
  <c r="BD60" i="28"/>
  <c r="BD52" i="28"/>
  <c r="BD44" i="28"/>
  <c r="BD36" i="28"/>
  <c r="BD28" i="28"/>
  <c r="BD20" i="28"/>
  <c r="BD12" i="28"/>
  <c r="BD4" i="28"/>
  <c r="BD195" i="28"/>
  <c r="BD187" i="28"/>
  <c r="BD179" i="28"/>
  <c r="BD171" i="28"/>
  <c r="BD163" i="28"/>
  <c r="BD155" i="28"/>
  <c r="BD147" i="28"/>
  <c r="BD139" i="28"/>
  <c r="BD131" i="28"/>
  <c r="BD123" i="28"/>
  <c r="BD115" i="28"/>
  <c r="BD107" i="28"/>
  <c r="BD99" i="28"/>
  <c r="BD91" i="28"/>
  <c r="BD83" i="28"/>
  <c r="BD75" i="28"/>
  <c r="BD67" i="28"/>
  <c r="BD59" i="28"/>
  <c r="BD51" i="28"/>
  <c r="BD43" i="28"/>
  <c r="BD35" i="28"/>
  <c r="BD27" i="28"/>
  <c r="BD19" i="28"/>
  <c r="BD11" i="28"/>
  <c r="BD3" i="28"/>
  <c r="BD194" i="28"/>
  <c r="BD186" i="28"/>
  <c r="BD178" i="28"/>
  <c r="BD170" i="28"/>
  <c r="BD162" i="28"/>
  <c r="BD154" i="28"/>
  <c r="BD146" i="28"/>
  <c r="BD138" i="28"/>
  <c r="BD130" i="28"/>
  <c r="BD122" i="28"/>
  <c r="BD114" i="28"/>
  <c r="BD106" i="28"/>
  <c r="BD98" i="28"/>
  <c r="BD90" i="28"/>
  <c r="BD82" i="28"/>
  <c r="BD74" i="28"/>
  <c r="BD66" i="28"/>
  <c r="BD58" i="28"/>
  <c r="BD50" i="28"/>
  <c r="BD42" i="28"/>
  <c r="BD34" i="28"/>
  <c r="BD26" i="28"/>
  <c r="BD18" i="28"/>
  <c r="BD10" i="28"/>
  <c r="G24" i="31"/>
  <c r="G25" i="31"/>
  <c r="S14" i="20"/>
  <c r="S15" i="20"/>
  <c r="S17" i="20"/>
  <c r="S18" i="20"/>
  <c r="S19" i="20"/>
  <c r="S20" i="20"/>
  <c r="S21" i="20"/>
  <c r="S22" i="20"/>
  <c r="S23" i="20"/>
  <c r="S24" i="20"/>
  <c r="S25" i="20"/>
  <c r="S26" i="20"/>
  <c r="S27" i="20"/>
  <c r="S28" i="20"/>
  <c r="S29" i="20"/>
  <c r="S30" i="20"/>
  <c r="S31" i="20"/>
  <c r="S32" i="20"/>
  <c r="S33" i="20"/>
  <c r="S34" i="20"/>
  <c r="S35" i="20"/>
  <c r="S36" i="20"/>
  <c r="S37" i="20"/>
  <c r="S38" i="20"/>
  <c r="S39" i="20"/>
  <c r="S40" i="20"/>
  <c r="S13" i="20"/>
  <c r="L15" i="20"/>
  <c r="I22" i="34"/>
  <c r="J22" i="34" s="1"/>
  <c r="G16" i="31"/>
  <c r="G17" i="31"/>
  <c r="G18" i="31"/>
  <c r="G19" i="31"/>
  <c r="G20" i="31"/>
  <c r="G21" i="31"/>
  <c r="G22" i="31"/>
  <c r="G23" i="31"/>
  <c r="G13" i="31"/>
  <c r="G14" i="31"/>
  <c r="G15" i="31"/>
  <c r="BA199" i="28" l="1" a="1"/>
  <c r="BA199" i="28" s="1"/>
  <c r="BA144" i="28" a="1"/>
  <c r="BA144" i="28" s="1"/>
  <c r="L4" i="28" a="1"/>
  <c r="L4" i="28" s="1"/>
  <c r="L5" i="28" s="1" a="1"/>
  <c r="L5" i="28" s="1"/>
  <c r="H5" i="28"/>
  <c r="H6" i="28" s="1"/>
  <c r="H7" i="28" s="1"/>
  <c r="G6" i="28"/>
  <c r="F6" i="28"/>
  <c r="F7" i="28" s="1"/>
  <c r="BF3" i="28" a="1"/>
  <c r="BF3" i="28" s="1"/>
  <c r="BF11" i="28" a="1"/>
  <c r="BF11" i="28" s="1"/>
  <c r="BF19" i="28" a="1"/>
  <c r="BF19" i="28" s="1"/>
  <c r="BF27" i="28" a="1"/>
  <c r="BF27" i="28" s="1"/>
  <c r="BF35" i="28" a="1"/>
  <c r="BF35" i="28" s="1"/>
  <c r="BF43" i="28" a="1"/>
  <c r="BF43" i="28" s="1"/>
  <c r="BF51" i="28" a="1"/>
  <c r="BF51" i="28" s="1"/>
  <c r="BF59" i="28" a="1"/>
  <c r="BF59" i="28" s="1"/>
  <c r="BF67" i="28" a="1"/>
  <c r="BF67" i="28" s="1"/>
  <c r="BF75" i="28" a="1"/>
  <c r="BF75" i="28" s="1"/>
  <c r="BF83" i="28" a="1"/>
  <c r="BF83" i="28" s="1"/>
  <c r="BF91" i="28" a="1"/>
  <c r="BF91" i="28" s="1"/>
  <c r="BF99" i="28" a="1"/>
  <c r="BF99" i="28" s="1"/>
  <c r="BF107" i="28" a="1"/>
  <c r="BF107" i="28" s="1"/>
  <c r="BF115" i="28" a="1"/>
  <c r="BF115" i="28" s="1"/>
  <c r="BF123" i="28" a="1"/>
  <c r="BF123" i="28" s="1"/>
  <c r="BF131" i="28" a="1"/>
  <c r="BF131" i="28" s="1"/>
  <c r="BF139" i="28" a="1"/>
  <c r="BF139" i="28" s="1"/>
  <c r="BF147" i="28" a="1"/>
  <c r="BF147" i="28" s="1"/>
  <c r="BF155" i="28" a="1"/>
  <c r="BF155" i="28" s="1"/>
  <c r="BF163" i="28" a="1"/>
  <c r="BF163" i="28" s="1"/>
  <c r="BF171" i="28" a="1"/>
  <c r="BF171" i="28" s="1"/>
  <c r="BF179" i="28" a="1"/>
  <c r="BF179" i="28" s="1"/>
  <c r="BF187" i="28" a="1"/>
  <c r="BF187" i="28" s="1"/>
  <c r="BF195" i="28" a="1"/>
  <c r="BF195" i="28" s="1"/>
  <c r="BF50" i="28" a="1"/>
  <c r="BF50" i="28" s="1"/>
  <c r="BF98" i="28" a="1"/>
  <c r="BF98" i="28" s="1"/>
  <c r="BF122" i="28" a="1"/>
  <c r="BF122" i="28" s="1"/>
  <c r="BF162" i="28" a="1"/>
  <c r="BF162" i="28" s="1"/>
  <c r="BF4" i="28" a="1"/>
  <c r="BF4" i="28" s="1"/>
  <c r="BF12" i="28" a="1"/>
  <c r="BF12" i="28" s="1"/>
  <c r="BF20" i="28" a="1"/>
  <c r="BF20" i="28" s="1"/>
  <c r="BF28" i="28" a="1"/>
  <c r="BF28" i="28" s="1"/>
  <c r="BF36" i="28" a="1"/>
  <c r="BF36" i="28" s="1"/>
  <c r="BF44" i="28" a="1"/>
  <c r="BF44" i="28" s="1"/>
  <c r="BF52" i="28" a="1"/>
  <c r="BF52" i="28" s="1"/>
  <c r="BF60" i="28" a="1"/>
  <c r="BF60" i="28" s="1"/>
  <c r="BF68" i="28" a="1"/>
  <c r="BF68" i="28" s="1"/>
  <c r="BF76" i="28" a="1"/>
  <c r="BF76" i="28" s="1"/>
  <c r="BF84" i="28" a="1"/>
  <c r="BF84" i="28" s="1"/>
  <c r="BF92" i="28" a="1"/>
  <c r="BF92" i="28" s="1"/>
  <c r="BF100" i="28" a="1"/>
  <c r="BF100" i="28" s="1"/>
  <c r="BF108" i="28" a="1"/>
  <c r="BF108" i="28" s="1"/>
  <c r="BF116" i="28" a="1"/>
  <c r="BF116" i="28" s="1"/>
  <c r="BF124" i="28" a="1"/>
  <c r="BF124" i="28" s="1"/>
  <c r="BF132" i="28" a="1"/>
  <c r="BF132" i="28" s="1"/>
  <c r="BF140" i="28" a="1"/>
  <c r="BF140" i="28" s="1"/>
  <c r="BF148" i="28" a="1"/>
  <c r="BF148" i="28" s="1"/>
  <c r="BF156" i="28" a="1"/>
  <c r="BF156" i="28" s="1"/>
  <c r="BF164" i="28" a="1"/>
  <c r="BF164" i="28" s="1"/>
  <c r="BF172" i="28" a="1"/>
  <c r="BF172" i="28" s="1"/>
  <c r="BF180" i="28" a="1"/>
  <c r="BF180" i="28" s="1"/>
  <c r="BF188" i="28" a="1"/>
  <c r="BF188" i="28" s="1"/>
  <c r="BF196" i="28" a="1"/>
  <c r="BF196" i="28" s="1"/>
  <c r="BF42" i="28" a="1"/>
  <c r="BF42" i="28" s="1"/>
  <c r="BF82" i="28" a="1"/>
  <c r="BF82" i="28" s="1"/>
  <c r="BF146" i="28" a="1"/>
  <c r="BF146" i="28" s="1"/>
  <c r="BF194" i="28" a="1"/>
  <c r="BF194" i="28" s="1"/>
  <c r="BF5" i="28" a="1"/>
  <c r="BF5" i="28" s="1"/>
  <c r="BF13" i="28" a="1"/>
  <c r="BF13" i="28" s="1"/>
  <c r="BF21" i="28" a="1"/>
  <c r="BF21" i="28" s="1"/>
  <c r="BF29" i="28" a="1"/>
  <c r="BF29" i="28" s="1"/>
  <c r="BF37" i="28" a="1"/>
  <c r="BF37" i="28" s="1"/>
  <c r="BF45" i="28" a="1"/>
  <c r="BF45" i="28" s="1"/>
  <c r="BF53" i="28" a="1"/>
  <c r="BF53" i="28" s="1"/>
  <c r="BF61" i="28" a="1"/>
  <c r="BF61" i="28" s="1"/>
  <c r="BF69" i="28" a="1"/>
  <c r="BF69" i="28" s="1"/>
  <c r="BF77" i="28" a="1"/>
  <c r="BF77" i="28" s="1"/>
  <c r="BF85" i="28" a="1"/>
  <c r="BF85" i="28" s="1"/>
  <c r="BF93" i="28" a="1"/>
  <c r="BF93" i="28" s="1"/>
  <c r="BF101" i="28" a="1"/>
  <c r="BF101" i="28" s="1"/>
  <c r="BF109" i="28" a="1"/>
  <c r="BF109" i="28" s="1"/>
  <c r="BF117" i="28" a="1"/>
  <c r="BF117" i="28" s="1"/>
  <c r="BF125" i="28" a="1"/>
  <c r="BF125" i="28" s="1"/>
  <c r="BF133" i="28" a="1"/>
  <c r="BF133" i="28" s="1"/>
  <c r="BF141" i="28" a="1"/>
  <c r="BF141" i="28" s="1"/>
  <c r="BF149" i="28" a="1"/>
  <c r="BF149" i="28" s="1"/>
  <c r="BF157" i="28" a="1"/>
  <c r="BF157" i="28" s="1"/>
  <c r="BF165" i="28" a="1"/>
  <c r="BF165" i="28" s="1"/>
  <c r="BF173" i="28" a="1"/>
  <c r="BF173" i="28" s="1"/>
  <c r="BF181" i="28" a="1"/>
  <c r="BF181" i="28" s="1"/>
  <c r="BF189" i="28" a="1"/>
  <c r="BF189" i="28" s="1"/>
  <c r="BF197" i="28" a="1"/>
  <c r="BF197" i="28" s="1"/>
  <c r="BF26" i="28" a="1"/>
  <c r="BF26" i="28" s="1"/>
  <c r="BF66" i="28" a="1"/>
  <c r="BF66" i="28" s="1"/>
  <c r="BF138" i="28" a="1"/>
  <c r="BF138" i="28" s="1"/>
  <c r="BF186" i="28" a="1"/>
  <c r="BF186" i="28" s="1"/>
  <c r="BF6" i="28" a="1"/>
  <c r="BF6" i="28" s="1"/>
  <c r="BF14" i="28" a="1"/>
  <c r="BF14" i="28" s="1"/>
  <c r="BF22" i="28" a="1"/>
  <c r="BF22" i="28" s="1"/>
  <c r="BF30" i="28" a="1"/>
  <c r="BF30" i="28" s="1"/>
  <c r="BF38" i="28" a="1"/>
  <c r="BF38" i="28" s="1"/>
  <c r="BF46" i="28" a="1"/>
  <c r="BF46" i="28" s="1"/>
  <c r="BF54" i="28" a="1"/>
  <c r="BF54" i="28" s="1"/>
  <c r="BF62" i="28" a="1"/>
  <c r="BF62" i="28" s="1"/>
  <c r="BF70" i="28" a="1"/>
  <c r="BF70" i="28" s="1"/>
  <c r="BF78" i="28" a="1"/>
  <c r="BF78" i="28" s="1"/>
  <c r="BF86" i="28" a="1"/>
  <c r="BF86" i="28" s="1"/>
  <c r="BF94" i="28" a="1"/>
  <c r="BF94" i="28" s="1"/>
  <c r="BF102" i="28" a="1"/>
  <c r="BF102" i="28" s="1"/>
  <c r="BF110" i="28" a="1"/>
  <c r="BF110" i="28" s="1"/>
  <c r="BF118" i="28" a="1"/>
  <c r="BF118" i="28" s="1"/>
  <c r="BF126" i="28" a="1"/>
  <c r="BF126" i="28" s="1"/>
  <c r="BF134" i="28" a="1"/>
  <c r="BF134" i="28" s="1"/>
  <c r="BF142" i="28" a="1"/>
  <c r="BF142" i="28" s="1"/>
  <c r="BF150" i="28" a="1"/>
  <c r="BF150" i="28" s="1"/>
  <c r="BF158" i="28" a="1"/>
  <c r="BF158" i="28" s="1"/>
  <c r="BF166" i="28" a="1"/>
  <c r="BF166" i="28" s="1"/>
  <c r="BF174" i="28" a="1"/>
  <c r="BF174" i="28" s="1"/>
  <c r="BF182" i="28" a="1"/>
  <c r="BF182" i="28" s="1"/>
  <c r="BF190" i="28" a="1"/>
  <c r="BF190" i="28" s="1"/>
  <c r="BF198" i="28" a="1"/>
  <c r="BF198" i="28" s="1"/>
  <c r="BF18" i="28" a="1"/>
  <c r="BF18" i="28" s="1"/>
  <c r="BF106" i="28" a="1"/>
  <c r="BF106" i="28" s="1"/>
  <c r="BF154" i="28" a="1"/>
  <c r="BF154" i="28" s="1"/>
  <c r="BF7" i="28" a="1"/>
  <c r="BF7" i="28" s="1"/>
  <c r="BF15" i="28" a="1"/>
  <c r="BF15" i="28" s="1"/>
  <c r="BF23" i="28" a="1"/>
  <c r="BF23" i="28" s="1"/>
  <c r="BF31" i="28" a="1"/>
  <c r="BF31" i="28" s="1"/>
  <c r="BF39" i="28" a="1"/>
  <c r="BF39" i="28" s="1"/>
  <c r="BF47" i="28" a="1"/>
  <c r="BF47" i="28" s="1"/>
  <c r="BF55" i="28" a="1"/>
  <c r="BF55" i="28" s="1"/>
  <c r="BF63" i="28" a="1"/>
  <c r="BF63" i="28" s="1"/>
  <c r="BF71" i="28" a="1"/>
  <c r="BF71" i="28" s="1"/>
  <c r="BF79" i="28" a="1"/>
  <c r="BF79" i="28" s="1"/>
  <c r="BF87" i="28" a="1"/>
  <c r="BF87" i="28" s="1"/>
  <c r="BF95" i="28" a="1"/>
  <c r="BF95" i="28" s="1"/>
  <c r="BF103" i="28" a="1"/>
  <c r="BF103" i="28" s="1"/>
  <c r="BF111" i="28" a="1"/>
  <c r="BF111" i="28" s="1"/>
  <c r="BF119" i="28" a="1"/>
  <c r="BF119" i="28" s="1"/>
  <c r="BF127" i="28" a="1"/>
  <c r="BF127" i="28" s="1"/>
  <c r="BF135" i="28" a="1"/>
  <c r="BF135" i="28" s="1"/>
  <c r="BF143" i="28" a="1"/>
  <c r="BF143" i="28" s="1"/>
  <c r="BF151" i="28" a="1"/>
  <c r="BF151" i="28" s="1"/>
  <c r="BF159" i="28" a="1"/>
  <c r="BF159" i="28" s="1"/>
  <c r="BF167" i="28" a="1"/>
  <c r="BF167" i="28" s="1"/>
  <c r="BF175" i="28" a="1"/>
  <c r="BF175" i="28" s="1"/>
  <c r="BF183" i="28" a="1"/>
  <c r="BF183" i="28" s="1"/>
  <c r="BF191" i="28" a="1"/>
  <c r="BF191" i="28" s="1"/>
  <c r="BF199" i="28" a="1"/>
  <c r="BF199" i="28" s="1"/>
  <c r="BF34" i="28" a="1"/>
  <c r="BF34" i="28" s="1"/>
  <c r="BF90" i="28" a="1"/>
  <c r="BF90" i="28" s="1"/>
  <c r="BF114" i="28" a="1"/>
  <c r="BF114" i="28" s="1"/>
  <c r="BF170" i="28" a="1"/>
  <c r="BF170" i="28" s="1"/>
  <c r="BF8" i="28" a="1"/>
  <c r="BF8" i="28" s="1"/>
  <c r="BF16" i="28" a="1"/>
  <c r="BF16" i="28" s="1"/>
  <c r="BF24" i="28" a="1"/>
  <c r="BF24" i="28" s="1"/>
  <c r="BF32" i="28" a="1"/>
  <c r="BF32" i="28" s="1"/>
  <c r="BF40" i="28" a="1"/>
  <c r="BF40" i="28" s="1"/>
  <c r="BF48" i="28" a="1"/>
  <c r="BF48" i="28" s="1"/>
  <c r="BF56" i="28" a="1"/>
  <c r="BF56" i="28" s="1"/>
  <c r="BF64" i="28" a="1"/>
  <c r="BF64" i="28" s="1"/>
  <c r="BF72" i="28" a="1"/>
  <c r="BF72" i="28" s="1"/>
  <c r="BF80" i="28" a="1"/>
  <c r="BF80" i="28" s="1"/>
  <c r="BF88" i="28" a="1"/>
  <c r="BF88" i="28" s="1"/>
  <c r="BF96" i="28" a="1"/>
  <c r="BF96" i="28" s="1"/>
  <c r="BF104" i="28" a="1"/>
  <c r="BF104" i="28" s="1"/>
  <c r="BF112" i="28" a="1"/>
  <c r="BF112" i="28" s="1"/>
  <c r="BF120" i="28" a="1"/>
  <c r="BF120" i="28" s="1"/>
  <c r="BF128" i="28" a="1"/>
  <c r="BF128" i="28" s="1"/>
  <c r="BF136" i="28" a="1"/>
  <c r="BF136" i="28" s="1"/>
  <c r="BF144" i="28" a="1"/>
  <c r="BF144" i="28" s="1"/>
  <c r="BF152" i="28" a="1"/>
  <c r="BF152" i="28" s="1"/>
  <c r="BF160" i="28" a="1"/>
  <c r="BF160" i="28" s="1"/>
  <c r="BF168" i="28" a="1"/>
  <c r="BF168" i="28" s="1"/>
  <c r="BF176" i="28" a="1"/>
  <c r="BF176" i="28" s="1"/>
  <c r="BF184" i="28" a="1"/>
  <c r="BF184" i="28" s="1"/>
  <c r="BF192" i="28" a="1"/>
  <c r="BF192" i="28" s="1"/>
  <c r="BF200" i="28" a="1"/>
  <c r="BF200" i="28" s="1"/>
  <c r="BF58" i="28" a="1"/>
  <c r="BF58" i="28" s="1"/>
  <c r="BF9" i="28" a="1"/>
  <c r="BF9" i="28" s="1"/>
  <c r="BF17" i="28" a="1"/>
  <c r="BF17" i="28" s="1"/>
  <c r="BF25" i="28" a="1"/>
  <c r="BF25" i="28" s="1"/>
  <c r="BF33" i="28" a="1"/>
  <c r="BF33" i="28" s="1"/>
  <c r="BF41" i="28" a="1"/>
  <c r="BF41" i="28" s="1"/>
  <c r="BF49" i="28" a="1"/>
  <c r="BF49" i="28" s="1"/>
  <c r="BF57" i="28" a="1"/>
  <c r="BF57" i="28" s="1"/>
  <c r="BF65" i="28" a="1"/>
  <c r="BF65" i="28" s="1"/>
  <c r="BF73" i="28" a="1"/>
  <c r="BF73" i="28" s="1"/>
  <c r="BF81" i="28" a="1"/>
  <c r="BF81" i="28" s="1"/>
  <c r="BF89" i="28" a="1"/>
  <c r="BF89" i="28" s="1"/>
  <c r="BF97" i="28" a="1"/>
  <c r="BF97" i="28" s="1"/>
  <c r="BF105" i="28" a="1"/>
  <c r="BF105" i="28" s="1"/>
  <c r="BF113" i="28" a="1"/>
  <c r="BF113" i="28" s="1"/>
  <c r="BF121" i="28" a="1"/>
  <c r="BF121" i="28" s="1"/>
  <c r="BF129" i="28" a="1"/>
  <c r="BF129" i="28" s="1"/>
  <c r="BF137" i="28" a="1"/>
  <c r="BF137" i="28" s="1"/>
  <c r="BF145" i="28" a="1"/>
  <c r="BF145" i="28" s="1"/>
  <c r="BF153" i="28" a="1"/>
  <c r="BF153" i="28" s="1"/>
  <c r="BF161" i="28" a="1"/>
  <c r="BF161" i="28" s="1"/>
  <c r="BF169" i="28" a="1"/>
  <c r="BF169" i="28" s="1"/>
  <c r="BF177" i="28" a="1"/>
  <c r="BF177" i="28" s="1"/>
  <c r="BF185" i="28" a="1"/>
  <c r="BF185" i="28" s="1"/>
  <c r="BF193" i="28" a="1"/>
  <c r="BF193" i="28" s="1"/>
  <c r="BF2" i="28" a="1"/>
  <c r="BF2" i="28" s="1"/>
  <c r="BF10" i="28" a="1"/>
  <c r="BF10" i="28" s="1"/>
  <c r="BF74" i="28" a="1"/>
  <c r="BF74" i="28" s="1"/>
  <c r="BF130" i="28" a="1"/>
  <c r="BF130" i="28" s="1"/>
  <c r="BF178" i="28" a="1"/>
  <c r="BF178" i="28" s="1"/>
  <c r="BE158" i="28" a="1"/>
  <c r="BE158" i="28" s="1"/>
  <c r="BE48" i="28" a="1"/>
  <c r="BE48" i="28" s="1"/>
  <c r="BE112" i="28" a="1"/>
  <c r="BE112" i="28" s="1"/>
  <c r="BE175" i="28" a="1"/>
  <c r="BE175" i="28" s="1"/>
  <c r="BE137" i="28" a="1"/>
  <c r="BE137" i="28" s="1"/>
  <c r="BE55" i="28" a="1"/>
  <c r="BE55" i="28" s="1"/>
  <c r="BE50" i="28" a="1"/>
  <c r="BE50" i="28" s="1"/>
  <c r="BE35" i="28" a="1"/>
  <c r="BE35" i="28" s="1"/>
  <c r="BE61" i="28" a="1"/>
  <c r="BE61" i="28" s="1"/>
  <c r="BE125" i="28" a="1"/>
  <c r="BE125" i="28" s="1"/>
  <c r="BE183" i="28" a="1"/>
  <c r="BE183" i="28" s="1"/>
  <c r="BE174" i="28" a="1"/>
  <c r="BE174" i="28" s="1"/>
  <c r="BE62" i="28" a="1"/>
  <c r="BE62" i="28" s="1"/>
  <c r="BE100" i="28" a="1"/>
  <c r="BE100" i="28" s="1"/>
  <c r="BE191" i="28" a="1"/>
  <c r="BE191" i="28" s="1"/>
  <c r="BE10" i="28" a="1"/>
  <c r="BE10" i="28" s="1"/>
  <c r="BE74" i="28" a="1"/>
  <c r="BE74" i="28" s="1"/>
  <c r="BE138" i="28" a="1"/>
  <c r="BE138" i="28" s="1"/>
  <c r="BE199" i="28" a="1"/>
  <c r="BE199" i="28" s="1"/>
  <c r="BE17" i="28" a="1"/>
  <c r="BE17" i="28" s="1"/>
  <c r="BE87" i="28" a="1"/>
  <c r="BE87" i="28" s="1"/>
  <c r="BE67" i="28" a="1"/>
  <c r="BE67" i="28" s="1"/>
  <c r="BE16" i="28" a="1"/>
  <c r="BE16" i="28" s="1"/>
  <c r="BE80" i="28" a="1"/>
  <c r="BE80" i="28" s="1"/>
  <c r="BE144" i="28" a="1"/>
  <c r="BE144" i="28" s="1"/>
  <c r="BE91" i="28" a="1"/>
  <c r="BE91" i="28" s="1"/>
  <c r="BE23" i="28" a="1"/>
  <c r="BE23" i="28" s="1"/>
  <c r="BE94" i="28" a="1"/>
  <c r="BE94" i="28" s="1"/>
  <c r="BE81" i="28" a="1"/>
  <c r="BE81" i="28" s="1"/>
  <c r="BE29" i="28" a="1"/>
  <c r="BE29" i="28" s="1"/>
  <c r="BE93" i="28" a="1"/>
  <c r="BE93" i="28" s="1"/>
  <c r="BE151" i="28" a="1"/>
  <c r="BE151" i="28" s="1"/>
  <c r="BE136" i="28" a="1"/>
  <c r="BE136" i="28" s="1"/>
  <c r="BE30" i="28" a="1"/>
  <c r="BE30" i="28" s="1"/>
  <c r="BE145" i="28" a="1"/>
  <c r="BE145" i="28" s="1"/>
  <c r="BE131" i="28" a="1"/>
  <c r="BE131" i="28" s="1"/>
  <c r="BE159" i="28" a="1"/>
  <c r="BE159" i="28" s="1"/>
  <c r="BE189" i="28" a="1"/>
  <c r="BE189" i="28" s="1"/>
  <c r="BE36" i="28" a="1"/>
  <c r="BE36" i="28" s="1"/>
  <c r="BE152" i="28" a="1"/>
  <c r="BE152" i="28" s="1"/>
  <c r="BE4" i="28" a="1"/>
  <c r="BE4" i="28" s="1"/>
  <c r="BE99" i="28" a="1"/>
  <c r="BE99" i="28" s="1"/>
  <c r="BE42" i="28" a="1"/>
  <c r="BE42" i="28" s="1"/>
  <c r="BE106" i="28" a="1"/>
  <c r="BE106" i="28" s="1"/>
  <c r="BE167" i="28" a="1"/>
  <c r="BE167" i="28" s="1"/>
  <c r="BE86" i="28" a="1"/>
  <c r="BE86" i="28" s="1"/>
  <c r="BE49" i="28" a="1"/>
  <c r="BE49" i="28" s="1"/>
  <c r="BE176" i="28" a="1"/>
  <c r="BE176" i="28" s="1"/>
  <c r="BE113" i="28" a="1"/>
  <c r="BE113" i="28" s="1"/>
  <c r="BE184" i="28" a="1"/>
  <c r="BE184" i="28" s="1"/>
  <c r="BE153" i="28" a="1"/>
  <c r="BE153" i="28" s="1"/>
  <c r="BE119" i="28" a="1"/>
  <c r="BE119" i="28" s="1"/>
  <c r="BE192" i="28" a="1"/>
  <c r="BE192" i="28" s="1"/>
  <c r="BE6" i="28" a="1"/>
  <c r="BE6" i="28" s="1"/>
  <c r="BE126" i="28" a="1"/>
  <c r="BE126" i="28" s="1"/>
  <c r="BE149" i="28" a="1"/>
  <c r="BE149" i="28" s="1"/>
  <c r="BE68" i="28" a="1"/>
  <c r="BE68" i="28" s="1"/>
  <c r="BE132" i="28" a="1"/>
  <c r="BE132" i="28" s="1"/>
  <c r="BE47" i="28" a="1"/>
  <c r="BE47" i="28" s="1"/>
  <c r="BE92" i="28" a="1"/>
  <c r="BE92" i="28" s="1"/>
  <c r="BE160" i="28" a="1"/>
  <c r="BE160" i="28" s="1"/>
  <c r="BE24" i="28" a="1"/>
  <c r="BE24" i="28" s="1"/>
  <c r="BE56" i="28" a="1"/>
  <c r="BE56" i="28" s="1"/>
  <c r="BE70" i="28" a="1"/>
  <c r="BE70" i="28" s="1"/>
  <c r="BE88" i="28" a="1"/>
  <c r="BE88" i="28" s="1"/>
  <c r="BE77" i="28" a="1"/>
  <c r="BE77" i="28" s="1"/>
  <c r="BE120" i="28" a="1"/>
  <c r="BE120" i="28" s="1"/>
  <c r="BE141" i="28" a="1"/>
  <c r="BE141" i="28" s="1"/>
  <c r="BE185" i="28" a="1"/>
  <c r="BE185" i="28" s="1"/>
  <c r="BE59" i="28" a="1"/>
  <c r="BE59" i="28" s="1"/>
  <c r="BE43" i="28" a="1"/>
  <c r="BE43" i="28" s="1"/>
  <c r="BE60" i="28" a="1"/>
  <c r="BE60" i="28" s="1"/>
  <c r="BE124" i="28" a="1"/>
  <c r="BE124" i="28" s="1"/>
  <c r="BE71" i="28" a="1"/>
  <c r="BE71" i="28" s="1"/>
  <c r="BE134" i="28" a="1"/>
  <c r="BE134" i="28" s="1"/>
  <c r="BE27" i="28" a="1"/>
  <c r="BE27" i="28" s="1"/>
  <c r="BE13" i="28" a="1"/>
  <c r="BE13" i="28" s="1"/>
  <c r="BE53" i="28" a="1"/>
  <c r="BE53" i="28" s="1"/>
  <c r="BE11" i="28" a="1"/>
  <c r="BE11" i="28" s="1"/>
  <c r="BE75" i="28" a="1"/>
  <c r="BE75" i="28" s="1"/>
  <c r="BE139" i="28" a="1"/>
  <c r="BE139" i="28" s="1"/>
  <c r="BE2" i="28" a="1"/>
  <c r="BE2" i="28" s="1"/>
  <c r="BE143" i="28" a="1"/>
  <c r="BE143" i="28" s="1"/>
  <c r="BE57" i="28" a="1"/>
  <c r="BE57" i="28" s="1"/>
  <c r="BE121" i="28" a="1"/>
  <c r="BE121" i="28" s="1"/>
  <c r="BE186" i="28" a="1"/>
  <c r="BE186" i="28" s="1"/>
  <c r="BE118" i="28" a="1"/>
  <c r="BE118" i="28" s="1"/>
  <c r="BE58" i="28" a="1"/>
  <c r="BE58" i="28" s="1"/>
  <c r="BE122" i="28" a="1"/>
  <c r="BE122" i="28" s="1"/>
  <c r="BE21" i="28" a="1"/>
  <c r="BE21" i="28" s="1"/>
  <c r="BE180" i="28" a="1"/>
  <c r="BE180" i="28" s="1"/>
  <c r="BE98" i="28" a="1"/>
  <c r="BE98" i="28" s="1"/>
  <c r="BE18" i="28" a="1"/>
  <c r="BE18" i="28" s="1"/>
  <c r="BE82" i="28" a="1"/>
  <c r="BE82" i="28" s="1"/>
  <c r="BE146" i="28" a="1"/>
  <c r="BE146" i="28" s="1"/>
  <c r="BE8" i="28" a="1"/>
  <c r="BE8" i="28" s="1"/>
  <c r="BE190" i="28" a="1"/>
  <c r="BE190" i="28" s="1"/>
  <c r="BE63" i="28" a="1"/>
  <c r="BE63" i="28" s="1"/>
  <c r="BE127" i="28" a="1"/>
  <c r="BE127" i="28" s="1"/>
  <c r="BE194" i="28" a="1"/>
  <c r="BE194" i="28" s="1"/>
  <c r="BE182" i="28" a="1"/>
  <c r="BE182" i="28" s="1"/>
  <c r="BE64" i="28" a="1"/>
  <c r="BE64" i="28" s="1"/>
  <c r="BE128" i="28" a="1"/>
  <c r="BE128" i="28" s="1"/>
  <c r="BE73" i="28" a="1"/>
  <c r="BE73" i="28" s="1"/>
  <c r="BE54" i="28" a="1"/>
  <c r="BE54" i="28" s="1"/>
  <c r="BE168" i="28" a="1"/>
  <c r="BE168" i="28" s="1"/>
  <c r="BE197" i="28" a="1"/>
  <c r="BE197" i="28" s="1"/>
  <c r="BE37" i="28" a="1"/>
  <c r="BE37" i="28" s="1"/>
  <c r="BE101" i="28" a="1"/>
  <c r="BE101" i="28" s="1"/>
  <c r="BE161" i="28" a="1"/>
  <c r="BE161" i="28" s="1"/>
  <c r="BE104" i="28" a="1"/>
  <c r="BE104" i="28" s="1"/>
  <c r="BE12" i="28" a="1"/>
  <c r="BE12" i="28" s="1"/>
  <c r="BE76" i="28" a="1"/>
  <c r="BE76" i="28" s="1"/>
  <c r="BE140" i="28" a="1"/>
  <c r="BE140" i="28" s="1"/>
  <c r="BE72" i="28" a="1"/>
  <c r="BE72" i="28" s="1"/>
  <c r="BE19" i="28" a="1"/>
  <c r="BE19" i="28" s="1"/>
  <c r="BE83" i="28" a="1"/>
  <c r="BE83" i="28" s="1"/>
  <c r="BE147" i="28" a="1"/>
  <c r="BE147" i="28" s="1"/>
  <c r="BE166" i="28" a="1"/>
  <c r="BE166" i="28" s="1"/>
  <c r="BE107" i="28" a="1"/>
  <c r="BE107" i="28" s="1"/>
  <c r="BE169" i="28" a="1"/>
  <c r="BE169" i="28" s="1"/>
  <c r="BE157" i="28" a="1"/>
  <c r="BE157" i="28" s="1"/>
  <c r="BE25" i="28" a="1"/>
  <c r="BE25" i="28" s="1"/>
  <c r="BE89" i="28" a="1"/>
  <c r="BE89" i="28" s="1"/>
  <c r="BE154" i="28" a="1"/>
  <c r="BE154" i="28" s="1"/>
  <c r="BE123" i="28" a="1"/>
  <c r="BE123" i="28" s="1"/>
  <c r="BE26" i="28" a="1"/>
  <c r="BE26" i="28" s="1"/>
  <c r="BE90" i="28" a="1"/>
  <c r="BE90" i="28" s="1"/>
  <c r="BE155" i="28" a="1"/>
  <c r="BE155" i="28" s="1"/>
  <c r="BE7" i="28" a="1"/>
  <c r="BE7" i="28" s="1"/>
  <c r="BE114" i="28" a="1"/>
  <c r="BE114" i="28" s="1"/>
  <c r="BE177" i="28" a="1"/>
  <c r="BE177" i="28" s="1"/>
  <c r="BE15" i="28" a="1"/>
  <c r="BE15" i="28" s="1"/>
  <c r="BE31" i="28" a="1"/>
  <c r="BE31" i="28" s="1"/>
  <c r="BE95" i="28" a="1"/>
  <c r="BE95" i="28" s="1"/>
  <c r="BE162" i="28" a="1"/>
  <c r="BE162" i="28" s="1"/>
  <c r="BE173" i="28" a="1"/>
  <c r="BE173" i="28" s="1"/>
  <c r="BE32" i="28" a="1"/>
  <c r="BE32" i="28" s="1"/>
  <c r="BE96" i="28" a="1"/>
  <c r="BE96" i="28" s="1"/>
  <c r="BE179" i="28" a="1"/>
  <c r="BE179" i="28" s="1"/>
  <c r="BE14" i="28" a="1"/>
  <c r="BE14" i="28" s="1"/>
  <c r="BE38" i="28" a="1"/>
  <c r="BE38" i="28" s="1"/>
  <c r="BE102" i="28" a="1"/>
  <c r="BE102" i="28" s="1"/>
  <c r="BE170" i="28" a="1"/>
  <c r="BE170" i="28" s="1"/>
  <c r="BE22" i="28" a="1"/>
  <c r="BE22" i="28" s="1"/>
  <c r="BE45" i="28" a="1"/>
  <c r="BE45" i="28" s="1"/>
  <c r="BE109" i="28" a="1"/>
  <c r="BE109" i="28" s="1"/>
  <c r="BE187" i="28" a="1"/>
  <c r="BE187" i="28" s="1"/>
  <c r="BE20" i="28" a="1"/>
  <c r="BE20" i="28" s="1"/>
  <c r="BE200" i="28" a="1"/>
  <c r="BE200" i="28" s="1"/>
  <c r="BE5" i="28" a="1"/>
  <c r="BE5" i="28" s="1"/>
  <c r="BE69" i="28" a="1"/>
  <c r="BE69" i="28" s="1"/>
  <c r="BE133" i="28" a="1"/>
  <c r="BE133" i="28" s="1"/>
  <c r="BE193" i="28" a="1"/>
  <c r="BE193" i="28" s="1"/>
  <c r="BE111" i="28" a="1"/>
  <c r="BE111" i="28" s="1"/>
  <c r="BE44" i="28" a="1"/>
  <c r="BE44" i="28" s="1"/>
  <c r="BE108" i="28" a="1"/>
  <c r="BE108" i="28" s="1"/>
  <c r="BE178" i="28" a="1"/>
  <c r="BE178" i="28" s="1"/>
  <c r="BE79" i="28" a="1"/>
  <c r="BE79" i="28" s="1"/>
  <c r="BE51" i="28" a="1"/>
  <c r="BE51" i="28" s="1"/>
  <c r="BE115" i="28" a="1"/>
  <c r="BE115" i="28" s="1"/>
  <c r="BE195" i="28" a="1"/>
  <c r="BE195" i="28" s="1"/>
  <c r="BE66" i="28" a="1"/>
  <c r="BE66" i="28" s="1"/>
  <c r="BE46" i="28" a="1"/>
  <c r="BE46" i="28" s="1"/>
  <c r="BE198" i="28" a="1"/>
  <c r="BE198" i="28" s="1"/>
  <c r="BE130" i="28" a="1"/>
  <c r="BE130" i="28" s="1"/>
  <c r="BE52" i="28" a="1"/>
  <c r="BE52" i="28" s="1"/>
  <c r="BE142" i="28" a="1"/>
  <c r="BE142" i="28" s="1"/>
  <c r="BE84" i="28" a="1"/>
  <c r="BE84" i="28" s="1"/>
  <c r="BE116" i="28" a="1"/>
  <c r="BE116" i="28" s="1"/>
  <c r="BE135" i="28" a="1"/>
  <c r="BE135" i="28" s="1"/>
  <c r="BE148" i="28" a="1"/>
  <c r="BE148" i="28" s="1"/>
  <c r="BE85" i="28" a="1"/>
  <c r="BE85" i="28" s="1"/>
  <c r="BE40" i="28" a="1"/>
  <c r="BE40" i="28" s="1"/>
  <c r="BE163" i="28" a="1"/>
  <c r="BE163" i="28" s="1"/>
  <c r="BE181" i="28" a="1"/>
  <c r="BE181" i="28" s="1"/>
  <c r="BE33" i="28" a="1"/>
  <c r="BE33" i="28" s="1"/>
  <c r="BE97" i="28" a="1"/>
  <c r="BE97" i="28" s="1"/>
  <c r="BE156" i="28" a="1"/>
  <c r="BE156" i="28" s="1"/>
  <c r="BE117" i="28" a="1"/>
  <c r="BE117" i="28" s="1"/>
  <c r="BE41" i="28" a="1"/>
  <c r="BE41" i="28" s="1"/>
  <c r="BE171" i="28" a="1"/>
  <c r="BE171" i="28" s="1"/>
  <c r="BE28" i="28" a="1"/>
  <c r="BE28" i="28" s="1"/>
  <c r="BE39" i="28" a="1"/>
  <c r="BE39" i="28" s="1"/>
  <c r="BE103" i="28" a="1"/>
  <c r="BE103" i="28" s="1"/>
  <c r="BE164" i="28" a="1"/>
  <c r="BE164" i="28" s="1"/>
  <c r="BE165" i="28" a="1"/>
  <c r="BE165" i="28" s="1"/>
  <c r="BE3" i="28" a="1"/>
  <c r="BE3" i="28" s="1"/>
  <c r="BE110" i="28" a="1"/>
  <c r="BE110" i="28" s="1"/>
  <c r="BE172" i="28" a="1"/>
  <c r="BE172" i="28" s="1"/>
  <c r="BE9" i="28" a="1"/>
  <c r="BE9" i="28" s="1"/>
  <c r="BE65" i="28" a="1"/>
  <c r="BE65" i="28" s="1"/>
  <c r="BE129" i="28" a="1"/>
  <c r="BE129" i="28" s="1"/>
  <c r="BE188" i="28" a="1"/>
  <c r="BE188" i="28" s="1"/>
  <c r="BE105" i="28" a="1"/>
  <c r="BE105" i="28" s="1"/>
  <c r="BE196" i="28" a="1"/>
  <c r="BE196" i="28" s="1"/>
  <c r="BE150" i="28" a="1"/>
  <c r="BE150" i="28" s="1"/>
  <c r="BE78" i="28" a="1"/>
  <c r="BE78" i="28" s="1"/>
  <c r="BE34" i="28" a="1"/>
  <c r="BE34" i="28" s="1"/>
  <c r="L6" i="28" l="1" a="1"/>
  <c r="L6" i="28" s="1"/>
  <c r="F8" i="28"/>
  <c r="F9" i="28" s="1"/>
  <c r="H8" i="28"/>
  <c r="H9" i="28" s="1"/>
  <c r="G7" i="28"/>
  <c r="BG2" i="28"/>
  <c r="B13" i="32" l="1" a="1"/>
  <c r="C13" i="32" a="1"/>
  <c r="B13" i="31" a="1"/>
  <c r="C13" i="31" a="1"/>
  <c r="L7" i="28" a="1"/>
  <c r="L7" i="28" s="1"/>
  <c r="H10" i="28"/>
  <c r="H11" i="28" s="1"/>
  <c r="G8" i="28"/>
  <c r="G9" i="28" s="1"/>
  <c r="F10" i="28"/>
  <c r="L13" i="20"/>
  <c r="L14" i="20"/>
  <c r="L17" i="20"/>
  <c r="L18" i="20"/>
  <c r="L19" i="20"/>
  <c r="L20" i="20"/>
  <c r="L21" i="20"/>
  <c r="L22" i="20"/>
  <c r="L23" i="20"/>
  <c r="L24" i="20"/>
  <c r="L25" i="20"/>
  <c r="L26" i="20"/>
  <c r="L27" i="20"/>
  <c r="L28" i="20"/>
  <c r="L29" i="20"/>
  <c r="L30" i="20"/>
  <c r="L31" i="20"/>
  <c r="L32" i="20"/>
  <c r="L33" i="20"/>
  <c r="L34" i="20"/>
  <c r="L35" i="20"/>
  <c r="L36" i="20"/>
  <c r="L37" i="20"/>
  <c r="L38" i="20"/>
  <c r="L39" i="20"/>
  <c r="L40" i="20"/>
  <c r="C13" i="31" l="1"/>
  <c r="C84" i="31"/>
  <c r="C28" i="31"/>
  <c r="C22" i="31"/>
  <c r="C16" i="31"/>
  <c r="C60" i="31"/>
  <c r="C99" i="31"/>
  <c r="C93" i="31"/>
  <c r="C87" i="31"/>
  <c r="C59" i="31"/>
  <c r="C36" i="31"/>
  <c r="C75" i="31"/>
  <c r="C69" i="31"/>
  <c r="C63" i="31"/>
  <c r="C15" i="31"/>
  <c r="C46" i="31"/>
  <c r="C83" i="31"/>
  <c r="C51" i="31"/>
  <c r="C45" i="31"/>
  <c r="C39" i="31"/>
  <c r="C27" i="31"/>
  <c r="C21" i="31"/>
  <c r="C42" i="31"/>
  <c r="C35" i="31"/>
  <c r="C98" i="31"/>
  <c r="C92" i="31"/>
  <c r="C86" i="31"/>
  <c r="C24" i="31"/>
  <c r="C33" i="31"/>
  <c r="C74" i="31"/>
  <c r="C68" i="31"/>
  <c r="C62" i="31"/>
  <c r="C81" i="31"/>
  <c r="C50" i="31"/>
  <c r="C44" i="31"/>
  <c r="C38" i="31"/>
  <c r="C64" i="31"/>
  <c r="C80" i="31"/>
  <c r="C26" i="31"/>
  <c r="C20" i="31"/>
  <c r="C14" i="31"/>
  <c r="C56" i="31"/>
  <c r="C97" i="31"/>
  <c r="C91" i="31"/>
  <c r="C85" i="31"/>
  <c r="C32" i="31"/>
  <c r="C73" i="31"/>
  <c r="C67" i="31"/>
  <c r="C61" i="31"/>
  <c r="C57" i="31"/>
  <c r="C49" i="31"/>
  <c r="C43" i="31"/>
  <c r="C37" i="31"/>
  <c r="C79" i="31"/>
  <c r="C25" i="31"/>
  <c r="C19" i="31"/>
  <c r="C55" i="31"/>
  <c r="C96" i="31"/>
  <c r="C90" i="31"/>
  <c r="C31" i="31"/>
  <c r="C72" i="31"/>
  <c r="C66" i="31"/>
  <c r="C78" i="31"/>
  <c r="C48" i="31"/>
  <c r="C54" i="31"/>
  <c r="C18" i="31"/>
  <c r="C76" i="31"/>
  <c r="C30" i="31"/>
  <c r="C95" i="31"/>
  <c r="C89" i="31"/>
  <c r="C77" i="31"/>
  <c r="C71" i="31"/>
  <c r="C65" i="31"/>
  <c r="C53" i="31"/>
  <c r="C47" i="31"/>
  <c r="C41" i="31"/>
  <c r="C88" i="31"/>
  <c r="C29" i="31"/>
  <c r="C23" i="31"/>
  <c r="C17" i="31"/>
  <c r="C82" i="31"/>
  <c r="C100" i="31"/>
  <c r="C94" i="31"/>
  <c r="C40" i="31"/>
  <c r="C58" i="31"/>
  <c r="C70" i="31"/>
  <c r="C34" i="31"/>
  <c r="C52" i="31"/>
  <c r="B13" i="31"/>
  <c r="B78" i="31"/>
  <c r="B48" i="31"/>
  <c r="B42" i="31"/>
  <c r="B54" i="31"/>
  <c r="B24" i="31"/>
  <c r="B18" i="31"/>
  <c r="B30" i="31"/>
  <c r="B95" i="31"/>
  <c r="B89" i="31"/>
  <c r="B77" i="31"/>
  <c r="B71" i="31"/>
  <c r="B65" i="31"/>
  <c r="B53" i="31"/>
  <c r="B47" i="31"/>
  <c r="B41" i="31"/>
  <c r="B29" i="31"/>
  <c r="B23" i="31"/>
  <c r="B17" i="31"/>
  <c r="B84" i="31"/>
  <c r="B100" i="31"/>
  <c r="B94" i="31"/>
  <c r="B88" i="31"/>
  <c r="B82" i="31"/>
  <c r="B76" i="31"/>
  <c r="B70" i="31"/>
  <c r="B64" i="31"/>
  <c r="B60" i="31"/>
  <c r="B52" i="31"/>
  <c r="B46" i="31"/>
  <c r="B40" i="31"/>
  <c r="B36" i="31"/>
  <c r="B28" i="31"/>
  <c r="B22" i="31"/>
  <c r="B16" i="31"/>
  <c r="B83" i="31"/>
  <c r="B99" i="31"/>
  <c r="B93" i="31"/>
  <c r="B87" i="31"/>
  <c r="B59" i="31"/>
  <c r="B75" i="31"/>
  <c r="B69" i="31"/>
  <c r="B63" i="31"/>
  <c r="B35" i="31"/>
  <c r="B51" i="31"/>
  <c r="B45" i="31"/>
  <c r="B39" i="31"/>
  <c r="B81" i="31"/>
  <c r="B27" i="31"/>
  <c r="B21" i="31"/>
  <c r="B15" i="31"/>
  <c r="B57" i="31"/>
  <c r="B98" i="31"/>
  <c r="B92" i="31"/>
  <c r="B86" i="31"/>
  <c r="B33" i="31"/>
  <c r="B74" i="31"/>
  <c r="B68" i="31"/>
  <c r="B62" i="31"/>
  <c r="B34" i="31"/>
  <c r="B50" i="31"/>
  <c r="B44" i="31"/>
  <c r="B38" i="31"/>
  <c r="B80" i="31"/>
  <c r="B26" i="31"/>
  <c r="B20" i="31"/>
  <c r="B14" i="31"/>
  <c r="B56" i="31"/>
  <c r="B97" i="31"/>
  <c r="B91" i="31"/>
  <c r="B85" i="31"/>
  <c r="B32" i="31"/>
  <c r="B73" i="31"/>
  <c r="B67" i="31"/>
  <c r="B61" i="31"/>
  <c r="B58" i="31"/>
  <c r="B49" i="31"/>
  <c r="B43" i="31"/>
  <c r="B37" i="31"/>
  <c r="B79" i="31"/>
  <c r="B25" i="31"/>
  <c r="B19" i="31"/>
  <c r="B55" i="31"/>
  <c r="B96" i="31"/>
  <c r="B90" i="31"/>
  <c r="B31" i="31"/>
  <c r="B72" i="31"/>
  <c r="B66" i="31"/>
  <c r="C13" i="32"/>
  <c r="C33" i="32"/>
  <c r="C74" i="32"/>
  <c r="C68" i="32"/>
  <c r="C62" i="32"/>
  <c r="C58" i="32"/>
  <c r="C50" i="32"/>
  <c r="C44" i="32"/>
  <c r="C38" i="32"/>
  <c r="C80" i="32"/>
  <c r="C26" i="32"/>
  <c r="C20" i="32"/>
  <c r="C14" i="32"/>
  <c r="C56" i="32"/>
  <c r="C97" i="32"/>
  <c r="C91" i="32"/>
  <c r="C85" i="32"/>
  <c r="C32" i="32"/>
  <c r="C73" i="32"/>
  <c r="C67" i="32"/>
  <c r="C61" i="32"/>
  <c r="C34" i="32"/>
  <c r="C49" i="32"/>
  <c r="C43" i="32"/>
  <c r="C37" i="32"/>
  <c r="C79" i="32"/>
  <c r="C25" i="32"/>
  <c r="C19" i="32"/>
  <c r="C55" i="32"/>
  <c r="C96" i="32"/>
  <c r="C90" i="32"/>
  <c r="C31" i="32"/>
  <c r="C72" i="32"/>
  <c r="C66" i="32"/>
  <c r="C78" i="32"/>
  <c r="C48" i="32"/>
  <c r="C42" i="32"/>
  <c r="C54" i="32"/>
  <c r="C24" i="32"/>
  <c r="C18" i="32"/>
  <c r="C30" i="32"/>
  <c r="C95" i="32"/>
  <c r="C89" i="32"/>
  <c r="C77" i="32"/>
  <c r="C71" i="32"/>
  <c r="C65" i="32"/>
  <c r="C53" i="32"/>
  <c r="C47" i="32"/>
  <c r="C41" i="32"/>
  <c r="C29" i="32"/>
  <c r="C23" i="32"/>
  <c r="C17" i="32"/>
  <c r="C84" i="32"/>
  <c r="C100" i="32"/>
  <c r="C94" i="32"/>
  <c r="C88" i="32"/>
  <c r="C60" i="32"/>
  <c r="C76" i="32"/>
  <c r="C70" i="32"/>
  <c r="C64" i="32"/>
  <c r="C36" i="32"/>
  <c r="C52" i="32"/>
  <c r="C46" i="32"/>
  <c r="C40" i="32"/>
  <c r="C83" i="32"/>
  <c r="C28" i="32"/>
  <c r="C22" i="32"/>
  <c r="C16" i="32"/>
  <c r="C59" i="32"/>
  <c r="C99" i="32"/>
  <c r="C93" i="32"/>
  <c r="C87" i="32"/>
  <c r="C35" i="32"/>
  <c r="C75" i="32"/>
  <c r="C69" i="32"/>
  <c r="C63" i="32"/>
  <c r="C82" i="32"/>
  <c r="C51" i="32"/>
  <c r="C45" i="32"/>
  <c r="C39" i="32"/>
  <c r="C81" i="32"/>
  <c r="C27" i="32"/>
  <c r="C21" i="32"/>
  <c r="C15" i="32"/>
  <c r="C57" i="32"/>
  <c r="C98" i="32"/>
  <c r="C92" i="32"/>
  <c r="C86" i="32"/>
  <c r="B13" i="32"/>
  <c r="B84" i="32"/>
  <c r="B100" i="32"/>
  <c r="B94" i="32"/>
  <c r="B88" i="32"/>
  <c r="B60" i="32"/>
  <c r="B76" i="32"/>
  <c r="B70" i="32"/>
  <c r="B64" i="32"/>
  <c r="B36" i="32"/>
  <c r="B52" i="32"/>
  <c r="B46" i="32"/>
  <c r="B40" i="32"/>
  <c r="B83" i="32"/>
  <c r="B28" i="32"/>
  <c r="B22" i="32"/>
  <c r="B16" i="32"/>
  <c r="B59" i="32"/>
  <c r="B99" i="32"/>
  <c r="B93" i="32"/>
  <c r="B87" i="32"/>
  <c r="B35" i="32"/>
  <c r="B75" i="32"/>
  <c r="B69" i="32"/>
  <c r="B63" i="32"/>
  <c r="B82" i="32"/>
  <c r="B51" i="32"/>
  <c r="B45" i="32"/>
  <c r="B39" i="32"/>
  <c r="B58" i="32"/>
  <c r="B27" i="32"/>
  <c r="B21" i="32"/>
  <c r="B15" i="32"/>
  <c r="B34" i="32"/>
  <c r="B98" i="32"/>
  <c r="B92" i="32"/>
  <c r="B86" i="32"/>
  <c r="B81" i="32"/>
  <c r="B74" i="32"/>
  <c r="B68" i="32"/>
  <c r="B62" i="32"/>
  <c r="B57" i="32"/>
  <c r="B50" i="32"/>
  <c r="B44" i="32"/>
  <c r="B38" i="32"/>
  <c r="B33" i="32"/>
  <c r="B26" i="32"/>
  <c r="B20" i="32"/>
  <c r="B14" i="32"/>
  <c r="B80" i="32"/>
  <c r="B97" i="32"/>
  <c r="B91" i="32"/>
  <c r="B85" i="32"/>
  <c r="B56" i="32"/>
  <c r="B73" i="32"/>
  <c r="B67" i="32"/>
  <c r="B61" i="32"/>
  <c r="B32" i="32"/>
  <c r="B49" i="32"/>
  <c r="B43" i="32"/>
  <c r="B37" i="32"/>
  <c r="B79" i="32"/>
  <c r="B25" i="32"/>
  <c r="B19" i="32"/>
  <c r="B55" i="32"/>
  <c r="B96" i="32"/>
  <c r="B90" i="32"/>
  <c r="B31" i="32"/>
  <c r="B72" i="32"/>
  <c r="B66" i="32"/>
  <c r="B78" i="32"/>
  <c r="B48" i="32"/>
  <c r="B42" i="32"/>
  <c r="B54" i="32"/>
  <c r="B24" i="32"/>
  <c r="B18" i="32"/>
  <c r="B30" i="32"/>
  <c r="B95" i="32"/>
  <c r="B89" i="32"/>
  <c r="B77" i="32"/>
  <c r="B71" i="32"/>
  <c r="B65" i="32"/>
  <c r="B53" i="32"/>
  <c r="B47" i="32"/>
  <c r="B41" i="32"/>
  <c r="B29" i="32"/>
  <c r="B23" i="32"/>
  <c r="B17" i="32"/>
  <c r="L8" i="28" a="1"/>
  <c r="L8" i="28" s="1"/>
  <c r="L9" i="28" s="1" a="1"/>
  <c r="L9" i="28" s="1"/>
  <c r="H12" i="28"/>
  <c r="H13" i="28" s="1"/>
  <c r="G10" i="28"/>
  <c r="G11" i="28" s="1"/>
  <c r="F11" i="28"/>
  <c r="F12" i="28" s="1"/>
  <c r="BA497" i="28" a="1"/>
  <c r="BA497" i="28" s="1"/>
  <c r="BA505" i="28" a="1"/>
  <c r="BA505" i="28" s="1"/>
  <c r="BA489" i="28" a="1"/>
  <c r="BA489" i="28" s="1"/>
  <c r="BA473" i="28" a="1"/>
  <c r="BA473" i="28" s="1"/>
  <c r="BA457" i="28" a="1"/>
  <c r="BA457" i="28" s="1"/>
  <c r="BA504" i="28" a="1"/>
  <c r="BA504" i="28" s="1"/>
  <c r="BA496" i="28" a="1"/>
  <c r="BA496" i="28" s="1"/>
  <c r="BA488" i="28" a="1"/>
  <c r="BA488" i="28" s="1"/>
  <c r="BA480" i="28" a="1"/>
  <c r="BA480" i="28" s="1"/>
  <c r="BA472" i="28" a="1"/>
  <c r="BA472" i="28" s="1"/>
  <c r="BA464" i="28" a="1"/>
  <c r="BA464" i="28" s="1"/>
  <c r="BA456" i="28" a="1"/>
  <c r="BA456" i="28" s="1"/>
  <c r="BA448" i="28" a="1"/>
  <c r="BA448" i="28" s="1"/>
  <c r="BA440" i="28" a="1"/>
  <c r="BA440" i="28" s="1"/>
  <c r="BA432" i="28" a="1"/>
  <c r="BA432" i="28" s="1"/>
  <c r="BA424" i="28" a="1"/>
  <c r="BA424" i="28" s="1"/>
  <c r="BA416" i="28" a="1"/>
  <c r="BA416" i="28" s="1"/>
  <c r="BA408" i="28" a="1"/>
  <c r="BA408" i="28" s="1"/>
  <c r="BA400" i="28" a="1"/>
  <c r="BA400" i="28" s="1"/>
  <c r="BA393" i="28" a="1"/>
  <c r="BA393" i="28" s="1"/>
  <c r="BA386" i="28" a="1"/>
  <c r="BA386" i="28" s="1"/>
  <c r="BA380" i="28" a="1"/>
  <c r="BA380" i="28" s="1"/>
  <c r="BA367" i="28" a="1"/>
  <c r="BA367" i="28" s="1"/>
  <c r="BA356" i="28" a="1"/>
  <c r="BA356" i="28" s="1"/>
  <c r="BA345" i="28" a="1"/>
  <c r="BA345" i="28" s="1"/>
  <c r="BA338" i="28" a="1"/>
  <c r="BA338" i="28" s="1"/>
  <c r="BA332" i="28" a="1"/>
  <c r="BA332" i="28" s="1"/>
  <c r="BA325" i="28" a="1"/>
  <c r="BA325" i="28" s="1"/>
  <c r="BA312" i="28" a="1"/>
  <c r="BA312" i="28" s="1"/>
  <c r="C300" i="35"/>
  <c r="C288" i="35"/>
  <c r="C280" i="35"/>
  <c r="C275" i="35"/>
  <c r="C268" i="35"/>
  <c r="C256" i="35"/>
  <c r="C249" i="35"/>
  <c r="C238" i="35"/>
  <c r="C231" i="35"/>
  <c r="C219" i="35"/>
  <c r="C213" i="35"/>
  <c r="C207" i="35"/>
  <c r="C194" i="35"/>
  <c r="C188" i="35"/>
  <c r="C176" i="35"/>
  <c r="C169" i="35"/>
  <c r="C158" i="35"/>
  <c r="C151" i="35"/>
  <c r="C138" i="35"/>
  <c r="C132" i="35"/>
  <c r="C127" i="35"/>
  <c r="C114" i="35"/>
  <c r="C108" i="35"/>
  <c r="C96" i="35"/>
  <c r="C89" i="35"/>
  <c r="C78" i="35"/>
  <c r="C71" i="35"/>
  <c r="C58" i="35"/>
  <c r="C45" i="35"/>
  <c r="C38" i="35"/>
  <c r="C32" i="35"/>
  <c r="C25" i="35"/>
  <c r="C19" i="35"/>
  <c r="BA503" i="28" a="1"/>
  <c r="BA503" i="28" s="1"/>
  <c r="BA495" i="28" a="1"/>
  <c r="BA495" i="28" s="1"/>
  <c r="BA487" i="28" a="1"/>
  <c r="BA487" i="28" s="1"/>
  <c r="BA479" i="28" a="1"/>
  <c r="BA479" i="28" s="1"/>
  <c r="BA471" i="28" a="1"/>
  <c r="BA471" i="28" s="1"/>
  <c r="BA463" i="28" a="1"/>
  <c r="BA463" i="28" s="1"/>
  <c r="BA455" i="28" a="1"/>
  <c r="BA455" i="28" s="1"/>
  <c r="BA447" i="28" a="1"/>
  <c r="BA447" i="28" s="1"/>
  <c r="BA439" i="28" a="1"/>
  <c r="BA439" i="28" s="1"/>
  <c r="BA431" i="28" a="1"/>
  <c r="BA431" i="28" s="1"/>
  <c r="BA423" i="28" a="1"/>
  <c r="BA423" i="28" s="1"/>
  <c r="BA415" i="28" a="1"/>
  <c r="BA415" i="28" s="1"/>
  <c r="BA407" i="28" a="1"/>
  <c r="BA407" i="28" s="1"/>
  <c r="BA399" i="28" a="1"/>
  <c r="BA399" i="28" s="1"/>
  <c r="BA392" i="28" a="1"/>
  <c r="BA392" i="28" s="1"/>
  <c r="BA379" i="28" a="1"/>
  <c r="BA379" i="28" s="1"/>
  <c r="BA373" i="28" a="1"/>
  <c r="BA373" i="28" s="1"/>
  <c r="BA366" i="28" a="1"/>
  <c r="BA366" i="28" s="1"/>
  <c r="BA361" i="28" a="1"/>
  <c r="BA361" i="28" s="1"/>
  <c r="BA355" i="28" a="1"/>
  <c r="BA355" i="28" s="1"/>
  <c r="BA350" i="28" a="1"/>
  <c r="BA350" i="28" s="1"/>
  <c r="BA337" i="28" a="1"/>
  <c r="BA337" i="28" s="1"/>
  <c r="BA331" i="28" a="1"/>
  <c r="BA331" i="28" s="1"/>
  <c r="BA324" i="28" a="1"/>
  <c r="BA324" i="28" s="1"/>
  <c r="BA318" i="28" a="1"/>
  <c r="BA318" i="28" s="1"/>
  <c r="BA311" i="28" a="1"/>
  <c r="BA311" i="28" s="1"/>
  <c r="C299" i="35"/>
  <c r="C293" i="35"/>
  <c r="C287" i="35"/>
  <c r="C274" i="35"/>
  <c r="C267" i="35"/>
  <c r="C261" i="35"/>
  <c r="C248" i="35"/>
  <c r="C243" i="35"/>
  <c r="C237" i="35"/>
  <c r="C230" i="35"/>
  <c r="C225" i="35"/>
  <c r="C218" i="35"/>
  <c r="C212" i="35"/>
  <c r="C206" i="35"/>
  <c r="C199" i="35"/>
  <c r="C187" i="35"/>
  <c r="C181" i="35"/>
  <c r="C168" i="35"/>
  <c r="C163" i="35"/>
  <c r="C157" i="35"/>
  <c r="C150" i="35"/>
  <c r="C145" i="35"/>
  <c r="C137" i="35"/>
  <c r="C126" i="35"/>
  <c r="C119" i="35"/>
  <c r="C107" i="35"/>
  <c r="C101" i="35"/>
  <c r="C88" i="35"/>
  <c r="C83" i="35"/>
  <c r="C77" i="35"/>
  <c r="C70" i="35"/>
  <c r="C65" i="35"/>
  <c r="C57" i="35"/>
  <c r="C51" i="35"/>
  <c r="C44" i="35"/>
  <c r="C37" i="35"/>
  <c r="C24" i="35"/>
  <c r="C18" i="35"/>
  <c r="BA494" i="28" a="1"/>
  <c r="BA494" i="28" s="1"/>
  <c r="BA478" i="28" a="1"/>
  <c r="BA478" i="28" s="1"/>
  <c r="BA462" i="28" a="1"/>
  <c r="BA462" i="28" s="1"/>
  <c r="BA454" i="28" a="1"/>
  <c r="BA454" i="28" s="1"/>
  <c r="BA446" i="28" a="1"/>
  <c r="BA446" i="28" s="1"/>
  <c r="BA438" i="28" a="1"/>
  <c r="BA438" i="28" s="1"/>
  <c r="BA430" i="28" a="1"/>
  <c r="BA430" i="28" s="1"/>
  <c r="BA422" i="28" a="1"/>
  <c r="BA422" i="28" s="1"/>
  <c r="BA414" i="28" a="1"/>
  <c r="BA414" i="28" s="1"/>
  <c r="BA406" i="28" a="1"/>
  <c r="BA406" i="28" s="1"/>
  <c r="BA398" i="28" a="1"/>
  <c r="BA398" i="28" s="1"/>
  <c r="BA391" i="28" a="1"/>
  <c r="BA391" i="28" s="1"/>
  <c r="BA385" i="28" a="1"/>
  <c r="BA385" i="28" s="1"/>
  <c r="BA378" i="28" a="1"/>
  <c r="BA378" i="28" s="1"/>
  <c r="BA372" i="28" a="1"/>
  <c r="BA372" i="28" s="1"/>
  <c r="BA360" i="28" a="1"/>
  <c r="BA360" i="28" s="1"/>
  <c r="BA344" i="28" a="1"/>
  <c r="BA344" i="28" s="1"/>
  <c r="BA323" i="28" a="1"/>
  <c r="BA323" i="28" s="1"/>
  <c r="BA317" i="28" a="1"/>
  <c r="BA317" i="28" s="1"/>
  <c r="BA310" i="28" a="1"/>
  <c r="BA310" i="28" s="1"/>
  <c r="C305" i="35"/>
  <c r="C298" i="35"/>
  <c r="C292" i="35"/>
  <c r="C286" i="35"/>
  <c r="C279" i="35"/>
  <c r="C266" i="35"/>
  <c r="C260" i="35"/>
  <c r="C255" i="35"/>
  <c r="C242" i="35"/>
  <c r="C236" i="35"/>
  <c r="C224" i="35"/>
  <c r="C217" i="35"/>
  <c r="C205" i="35"/>
  <c r="C198" i="35"/>
  <c r="C193" i="35"/>
  <c r="C186" i="35"/>
  <c r="C180" i="35"/>
  <c r="C175" i="35"/>
  <c r="C162" i="35"/>
  <c r="C156" i="35"/>
  <c r="C144" i="35"/>
  <c r="C136" i="35"/>
  <c r="C131" i="35"/>
  <c r="C125" i="35"/>
  <c r="C118" i="35"/>
  <c r="C113" i="35"/>
  <c r="C106" i="35"/>
  <c r="C100" i="35"/>
  <c r="C95" i="35"/>
  <c r="C82" i="35"/>
  <c r="C76" i="35"/>
  <c r="C64" i="35"/>
  <c r="C56" i="35"/>
  <c r="C50" i="35"/>
  <c r="C43" i="35"/>
  <c r="C36" i="35"/>
  <c r="C31" i="35"/>
  <c r="BA486" i="28" a="1"/>
  <c r="BA486" i="28" s="1"/>
  <c r="BA470" i="28" a="1"/>
  <c r="BA470" i="28" s="1"/>
  <c r="BA501" i="28" a="1"/>
  <c r="BA501" i="28" s="1"/>
  <c r="BA493" i="28" a="1"/>
  <c r="BA493" i="28" s="1"/>
  <c r="BA485" i="28" a="1"/>
  <c r="BA485" i="28" s="1"/>
  <c r="BA477" i="28" a="1"/>
  <c r="BA477" i="28" s="1"/>
  <c r="BA469" i="28" a="1"/>
  <c r="BA469" i="28" s="1"/>
  <c r="BA461" i="28" a="1"/>
  <c r="BA461" i="28" s="1"/>
  <c r="BA453" i="28" a="1"/>
  <c r="BA453" i="28" s="1"/>
  <c r="BA445" i="28" a="1"/>
  <c r="BA445" i="28" s="1"/>
  <c r="BA437" i="28" a="1"/>
  <c r="BA437" i="28" s="1"/>
  <c r="BA429" i="28" a="1"/>
  <c r="BA429" i="28" s="1"/>
  <c r="BA421" i="28" a="1"/>
  <c r="BA421" i="28" s="1"/>
  <c r="BA413" i="28" a="1"/>
  <c r="BA413" i="28" s="1"/>
  <c r="BA405" i="28" a="1"/>
  <c r="BA405" i="28" s="1"/>
  <c r="BA397" i="28" a="1"/>
  <c r="BA397" i="28" s="1"/>
  <c r="BA390" i="28" a="1"/>
  <c r="BA390" i="28" s="1"/>
  <c r="BA384" i="28" a="1"/>
  <c r="BA384" i="28" s="1"/>
  <c r="BA371" i="28" a="1"/>
  <c r="BA371" i="28" s="1"/>
  <c r="BA365" i="28" a="1"/>
  <c r="BA365" i="28" s="1"/>
  <c r="BA359" i="28" a="1"/>
  <c r="BA359" i="28" s="1"/>
  <c r="BA354" i="28" a="1"/>
  <c r="BA354" i="28" s="1"/>
  <c r="BA349" i="28" a="1"/>
  <c r="BA349" i="28" s="1"/>
  <c r="BA343" i="28" a="1"/>
  <c r="BA343" i="28" s="1"/>
  <c r="BA336" i="28" a="1"/>
  <c r="BA336" i="28" s="1"/>
  <c r="BA330" i="28" a="1"/>
  <c r="BA330" i="28" s="1"/>
  <c r="BA322" i="28" a="1"/>
  <c r="BA322" i="28" s="1"/>
  <c r="BA316" i="28" a="1"/>
  <c r="BA316" i="28" s="1"/>
  <c r="BA309" i="28" a="1"/>
  <c r="BA309" i="28" s="1"/>
  <c r="C304" i="35"/>
  <c r="C297" i="35"/>
  <c r="C285" i="35"/>
  <c r="C278" i="35"/>
  <c r="C273" i="35"/>
  <c r="C265" i="35"/>
  <c r="C254" i="35"/>
  <c r="C247" i="35"/>
  <c r="C235" i="35"/>
  <c r="C229" i="35"/>
  <c r="C216" i="35"/>
  <c r="C211" i="35"/>
  <c r="C204" i="35"/>
  <c r="C192" i="35"/>
  <c r="C185" i="35"/>
  <c r="C174" i="35"/>
  <c r="C167" i="35"/>
  <c r="C155" i="35"/>
  <c r="C149" i="35"/>
  <c r="C143" i="35"/>
  <c r="C130" i="35"/>
  <c r="C124" i="35"/>
  <c r="C112" i="35"/>
  <c r="C105" i="35"/>
  <c r="C94" i="35"/>
  <c r="C87" i="35"/>
  <c r="C75" i="35"/>
  <c r="C69" i="35"/>
  <c r="C63" i="35"/>
  <c r="C42" i="35"/>
  <c r="C30" i="35"/>
  <c r="C23" i="35"/>
  <c r="C17" i="35"/>
  <c r="BA502" i="28" a="1"/>
  <c r="BA502" i="28" s="1"/>
  <c r="BA500" i="28" a="1"/>
  <c r="BA500" i="28" s="1"/>
  <c r="BA484" i="28" a="1"/>
  <c r="BA484" i="28" s="1"/>
  <c r="BA476" i="28" a="1"/>
  <c r="BA476" i="28" s="1"/>
  <c r="BA468" i="28" a="1"/>
  <c r="BA468" i="28" s="1"/>
  <c r="BA460" i="28" a="1"/>
  <c r="BA460" i="28" s="1"/>
  <c r="BA452" i="28" a="1"/>
  <c r="BA452" i="28" s="1"/>
  <c r="BA444" i="28" a="1"/>
  <c r="BA444" i="28" s="1"/>
  <c r="BA436" i="28" a="1"/>
  <c r="BA436" i="28" s="1"/>
  <c r="BA428" i="28" a="1"/>
  <c r="BA428" i="28" s="1"/>
  <c r="BA420" i="28" a="1"/>
  <c r="BA420" i="28" s="1"/>
  <c r="BA412" i="28" a="1"/>
  <c r="BA412" i="28" s="1"/>
  <c r="BA404" i="28" a="1"/>
  <c r="BA404" i="28" s="1"/>
  <c r="BA396" i="28" a="1"/>
  <c r="BA396" i="28" s="1"/>
  <c r="BA383" i="28" a="1"/>
  <c r="BA383" i="28" s="1"/>
  <c r="BA377" i="28" a="1"/>
  <c r="BA377" i="28" s="1"/>
  <c r="BA370" i="28" a="1"/>
  <c r="BA370" i="28" s="1"/>
  <c r="BA364" i="28" a="1"/>
  <c r="BA364" i="28" s="1"/>
  <c r="BA348" i="28" a="1"/>
  <c r="BA348" i="28" s="1"/>
  <c r="BA342" i="28" a="1"/>
  <c r="BA342" i="28" s="1"/>
  <c r="BA335" i="28" a="1"/>
  <c r="BA335" i="28" s="1"/>
  <c r="BA329" i="28" a="1"/>
  <c r="BA329" i="28" s="1"/>
  <c r="BA321" i="28" a="1"/>
  <c r="BA321" i="28" s="1"/>
  <c r="BA315" i="28" a="1"/>
  <c r="BA315" i="28" s="1"/>
  <c r="BA308" i="28" a="1"/>
  <c r="BA308" i="28" s="1"/>
  <c r="C296" i="35"/>
  <c r="C291" i="35"/>
  <c r="C284" i="35"/>
  <c r="C272" i="35"/>
  <c r="C264" i="35"/>
  <c r="C259" i="35"/>
  <c r="C253" i="35"/>
  <c r="C246" i="35"/>
  <c r="C241" i="35"/>
  <c r="C234" i="35"/>
  <c r="C228" i="35"/>
  <c r="C223" i="35"/>
  <c r="C210" i="35"/>
  <c r="C203" i="35"/>
  <c r="C197" i="35"/>
  <c r="C184" i="35"/>
  <c r="C179" i="35"/>
  <c r="C173" i="35"/>
  <c r="C166" i="35"/>
  <c r="C161" i="35"/>
  <c r="C154" i="35"/>
  <c r="C148" i="35"/>
  <c r="C142" i="35"/>
  <c r="C135" i="35"/>
  <c r="C123" i="35"/>
  <c r="C117" i="35"/>
  <c r="C104" i="35"/>
  <c r="C99" i="35"/>
  <c r="C93" i="35"/>
  <c r="C86" i="35"/>
  <c r="C81" i="35"/>
  <c r="C74" i="35"/>
  <c r="C68" i="35"/>
  <c r="C62" i="35"/>
  <c r="C55" i="35"/>
  <c r="C49" i="35"/>
  <c r="C41" i="35"/>
  <c r="C35" i="35"/>
  <c r="C29" i="35"/>
  <c r="C22" i="35"/>
  <c r="C16" i="35"/>
  <c r="BA492" i="28" a="1"/>
  <c r="BA492" i="28" s="1"/>
  <c r="BA2" i="28" a="1"/>
  <c r="BA2" i="28" s="1"/>
  <c r="C13" i="35" s="1"/>
  <c r="BA499" i="28" a="1"/>
  <c r="BA499" i="28" s="1"/>
  <c r="BA491" i="28" a="1"/>
  <c r="BA491" i="28" s="1"/>
  <c r="BA483" i="28" a="1"/>
  <c r="BA483" i="28" s="1"/>
  <c r="BA475" i="28" a="1"/>
  <c r="BA475" i="28" s="1"/>
  <c r="BA467" i="28" a="1"/>
  <c r="BA467" i="28" s="1"/>
  <c r="BA459" i="28" a="1"/>
  <c r="BA459" i="28" s="1"/>
  <c r="BA451" i="28" a="1"/>
  <c r="BA451" i="28" s="1"/>
  <c r="BA443" i="28" a="1"/>
  <c r="BA443" i="28" s="1"/>
  <c r="BA435" i="28" a="1"/>
  <c r="BA435" i="28" s="1"/>
  <c r="BA427" i="28" a="1"/>
  <c r="BA427" i="28" s="1"/>
  <c r="BA419" i="28" a="1"/>
  <c r="BA419" i="28" s="1"/>
  <c r="BA411" i="28" a="1"/>
  <c r="BA411" i="28" s="1"/>
  <c r="BA403" i="28" a="1"/>
  <c r="BA403" i="28" s="1"/>
  <c r="BA395" i="28" a="1"/>
  <c r="BA395" i="28" s="1"/>
  <c r="BA389" i="28" a="1"/>
  <c r="BA389" i="28" s="1"/>
  <c r="BA382" i="28" a="1"/>
  <c r="BA382" i="28" s="1"/>
  <c r="BA376" i="28" a="1"/>
  <c r="BA376" i="28" s="1"/>
  <c r="BA363" i="28" a="1"/>
  <c r="BA363" i="28" s="1"/>
  <c r="BA358" i="28" a="1"/>
  <c r="BA358" i="28" s="1"/>
  <c r="BA353" i="28" a="1"/>
  <c r="BA353" i="28" s="1"/>
  <c r="BA347" i="28" a="1"/>
  <c r="BA347" i="28" s="1"/>
  <c r="BA341" i="28" a="1"/>
  <c r="BA341" i="28" s="1"/>
  <c r="BA328" i="28" a="1"/>
  <c r="BA328" i="28" s="1"/>
  <c r="C303" i="35"/>
  <c r="C290" i="35"/>
  <c r="C283" i="35"/>
  <c r="C277" i="35"/>
  <c r="C271" i="35"/>
  <c r="C258" i="35"/>
  <c r="C252" i="35"/>
  <c r="C240" i="35"/>
  <c r="C233" i="35"/>
  <c r="C222" i="35"/>
  <c r="C215" i="35"/>
  <c r="C202" i="35"/>
  <c r="C196" i="35"/>
  <c r="C191" i="35"/>
  <c r="C178" i="35"/>
  <c r="C172" i="35"/>
  <c r="C160" i="35"/>
  <c r="C153" i="35"/>
  <c r="C141" i="35"/>
  <c r="C134" i="35"/>
  <c r="C129" i="35"/>
  <c r="C122" i="35"/>
  <c r="C116" i="35"/>
  <c r="C111" i="35"/>
  <c r="C98" i="35"/>
  <c r="C92" i="35"/>
  <c r="C80" i="35"/>
  <c r="C73" i="35"/>
  <c r="C61" i="35"/>
  <c r="C54" i="35"/>
  <c r="C48" i="35"/>
  <c r="C40" i="35"/>
  <c r="C34" i="35"/>
  <c r="C28" i="35"/>
  <c r="C21" i="35"/>
  <c r="BA506" i="28" a="1"/>
  <c r="BA506" i="28" s="1"/>
  <c r="BA498" i="28" a="1"/>
  <c r="BA498" i="28" s="1"/>
  <c r="BA490" i="28" a="1"/>
  <c r="BA490" i="28" s="1"/>
  <c r="BA482" i="28" a="1"/>
  <c r="BA482" i="28" s="1"/>
  <c r="BA474" i="28" a="1"/>
  <c r="BA474" i="28" s="1"/>
  <c r="BA466" i="28" a="1"/>
  <c r="BA466" i="28" s="1"/>
  <c r="BA458" i="28" a="1"/>
  <c r="BA458" i="28" s="1"/>
  <c r="BA450" i="28" a="1"/>
  <c r="BA450" i="28" s="1"/>
  <c r="BA442" i="28" a="1"/>
  <c r="BA442" i="28" s="1"/>
  <c r="BA434" i="28" a="1"/>
  <c r="BA434" i="28" s="1"/>
  <c r="BA426" i="28" a="1"/>
  <c r="BA426" i="28" s="1"/>
  <c r="BA418" i="28" a="1"/>
  <c r="BA418" i="28" s="1"/>
  <c r="BA410" i="28" a="1"/>
  <c r="BA410" i="28" s="1"/>
  <c r="BA402" i="28" a="1"/>
  <c r="BA402" i="28" s="1"/>
  <c r="BA394" i="28" a="1"/>
  <c r="BA394" i="28" s="1"/>
  <c r="BA388" i="28" a="1"/>
  <c r="BA388" i="28" s="1"/>
  <c r="BA375" i="28" a="1"/>
  <c r="BA375" i="28" s="1"/>
  <c r="BA369" i="28" a="1"/>
  <c r="BA369" i="28" s="1"/>
  <c r="BA352" i="28" a="1"/>
  <c r="BA352" i="28" s="1"/>
  <c r="BA340" i="28" a="1"/>
  <c r="BA340" i="28" s="1"/>
  <c r="BA334" i="28" a="1"/>
  <c r="BA334" i="28" s="1"/>
  <c r="BA327" i="28" a="1"/>
  <c r="BA327" i="28" s="1"/>
  <c r="BA320" i="28" a="1"/>
  <c r="BA320" i="28" s="1"/>
  <c r="BA314" i="28" a="1"/>
  <c r="BA314" i="28" s="1"/>
  <c r="C302" i="35"/>
  <c r="C295" i="35"/>
  <c r="C282" i="35"/>
  <c r="C276" i="35"/>
  <c r="C270" i="35"/>
  <c r="C263" i="35"/>
  <c r="C251" i="35"/>
  <c r="C245" i="35"/>
  <c r="C232" i="35"/>
  <c r="C227" i="35"/>
  <c r="C221" i="35"/>
  <c r="C214" i="35"/>
  <c r="C209" i="35"/>
  <c r="C201" i="35"/>
  <c r="C190" i="35"/>
  <c r="C183" i="35"/>
  <c r="C171" i="35"/>
  <c r="C165" i="35"/>
  <c r="C152" i="35"/>
  <c r="C147" i="35"/>
  <c r="C140" i="35"/>
  <c r="C128" i="35"/>
  <c r="C121" i="35"/>
  <c r="C110" i="35"/>
  <c r="C103" i="35"/>
  <c r="C91" i="35"/>
  <c r="C85" i="35"/>
  <c r="C72" i="35"/>
  <c r="C67" i="35"/>
  <c r="C60" i="35"/>
  <c r="C53" i="35"/>
  <c r="C47" i="35"/>
  <c r="C27" i="35"/>
  <c r="C20" i="35"/>
  <c r="C15" i="35"/>
  <c r="BA481" i="28" a="1"/>
  <c r="BA481" i="28" s="1"/>
  <c r="BA465" i="28" a="1"/>
  <c r="BA465" i="28" s="1"/>
  <c r="BA449" i="28" a="1"/>
  <c r="BA449" i="28" s="1"/>
  <c r="BA441" i="28" a="1"/>
  <c r="BA441" i="28" s="1"/>
  <c r="BA433" i="28" a="1"/>
  <c r="BA433" i="28" s="1"/>
  <c r="BA425" i="28" a="1"/>
  <c r="BA425" i="28" s="1"/>
  <c r="BA417" i="28" a="1"/>
  <c r="BA417" i="28" s="1"/>
  <c r="BA409" i="28" a="1"/>
  <c r="BA409" i="28" s="1"/>
  <c r="BA401" i="28" a="1"/>
  <c r="BA401" i="28" s="1"/>
  <c r="BA387" i="28" a="1"/>
  <c r="BA387" i="28" s="1"/>
  <c r="BA381" i="28" a="1"/>
  <c r="BA381" i="28" s="1"/>
  <c r="BA374" i="28" a="1"/>
  <c r="BA374" i="28" s="1"/>
  <c r="BA368" i="28" a="1"/>
  <c r="BA368" i="28" s="1"/>
  <c r="BA362" i="28" a="1"/>
  <c r="BA362" i="28" s="1"/>
  <c r="BA357" i="28" a="1"/>
  <c r="BA357" i="28" s="1"/>
  <c r="BA351" i="28" a="1"/>
  <c r="BA351" i="28" s="1"/>
  <c r="BA346" i="28" a="1"/>
  <c r="BA346" i="28" s="1"/>
  <c r="BA339" i="28" a="1"/>
  <c r="BA339" i="28" s="1"/>
  <c r="BA333" i="28" a="1"/>
  <c r="BA333" i="28" s="1"/>
  <c r="BA326" i="28" a="1"/>
  <c r="BA326" i="28" s="1"/>
  <c r="BA319" i="28" a="1"/>
  <c r="BA319" i="28" s="1"/>
  <c r="BA313" i="28" a="1"/>
  <c r="BA313" i="28" s="1"/>
  <c r="C301" i="35"/>
  <c r="C294" i="35"/>
  <c r="C289" i="35"/>
  <c r="C281" i="35"/>
  <c r="C269" i="35"/>
  <c r="C262" i="35"/>
  <c r="C257" i="35"/>
  <c r="C250" i="35"/>
  <c r="C244" i="35"/>
  <c r="C239" i="35"/>
  <c r="C226" i="35"/>
  <c r="C220" i="35"/>
  <c r="C208" i="35"/>
  <c r="C200" i="35"/>
  <c r="C195" i="35"/>
  <c r="C189" i="35"/>
  <c r="C182" i="35"/>
  <c r="C177" i="35"/>
  <c r="C170" i="35"/>
  <c r="C164" i="35"/>
  <c r="C159" i="35"/>
  <c r="C146" i="35"/>
  <c r="C139" i="35"/>
  <c r="C133" i="35"/>
  <c r="C120" i="35"/>
  <c r="C115" i="35"/>
  <c r="C109" i="35"/>
  <c r="C102" i="35"/>
  <c r="C97" i="35"/>
  <c r="C90" i="35"/>
  <c r="C84" i="35"/>
  <c r="C79" i="35"/>
  <c r="C66" i="35"/>
  <c r="C59" i="35"/>
  <c r="C52" i="35"/>
  <c r="C46" i="35"/>
  <c r="C39" i="35"/>
  <c r="C33" i="35"/>
  <c r="C26" i="35"/>
  <c r="C14" i="35"/>
  <c r="L10" i="28" l="1" a="1"/>
  <c r="L10" i="28" s="1"/>
  <c r="H14" i="28"/>
  <c r="H15" i="28" s="1"/>
  <c r="G12" i="28"/>
  <c r="F13" i="28"/>
  <c r="D270" i="35"/>
  <c r="B270" i="35"/>
  <c r="D233" i="35"/>
  <c r="B233" i="35"/>
  <c r="B93" i="35"/>
  <c r="D93" i="35"/>
  <c r="D23" i="35"/>
  <c r="B23" i="35"/>
  <c r="D39" i="35"/>
  <c r="B39" i="35"/>
  <c r="D208" i="35"/>
  <c r="B208" i="35"/>
  <c r="D47" i="35"/>
  <c r="B47" i="35"/>
  <c r="B245" i="35"/>
  <c r="D245" i="35"/>
  <c r="D46" i="35"/>
  <c r="B46" i="35"/>
  <c r="B52" i="35"/>
  <c r="D52" i="35"/>
  <c r="B109" i="35"/>
  <c r="D109" i="35"/>
  <c r="B170" i="35"/>
  <c r="D170" i="35"/>
  <c r="B226" i="35"/>
  <c r="D226" i="35"/>
  <c r="D289" i="35"/>
  <c r="B289" i="35"/>
  <c r="B60" i="35"/>
  <c r="D60" i="35"/>
  <c r="D128" i="35"/>
  <c r="B128" i="35"/>
  <c r="D201" i="35"/>
  <c r="B201" i="35"/>
  <c r="D263" i="35"/>
  <c r="B263" i="35"/>
  <c r="B28" i="35"/>
  <c r="D28" i="35"/>
  <c r="B92" i="35"/>
  <c r="D92" i="35"/>
  <c r="D153" i="35"/>
  <c r="B153" i="35"/>
  <c r="D222" i="35"/>
  <c r="B222" i="35"/>
  <c r="B290" i="35"/>
  <c r="D290" i="35"/>
  <c r="B35" i="35"/>
  <c r="D35" i="35"/>
  <c r="D86" i="35"/>
  <c r="B86" i="35"/>
  <c r="B148" i="35"/>
  <c r="D148" i="35"/>
  <c r="B203" i="35"/>
  <c r="D203" i="35"/>
  <c r="B259" i="35"/>
  <c r="D259" i="35"/>
  <c r="D17" i="35"/>
  <c r="B17" i="35"/>
  <c r="D94" i="35"/>
  <c r="B94" i="35"/>
  <c r="D167" i="35"/>
  <c r="B167" i="35"/>
  <c r="B235" i="35"/>
  <c r="D235" i="35"/>
  <c r="D304" i="35"/>
  <c r="B304" i="35"/>
  <c r="B43" i="35"/>
  <c r="D43" i="35"/>
  <c r="B106" i="35"/>
  <c r="D106" i="35"/>
  <c r="B162" i="35"/>
  <c r="D162" i="35"/>
  <c r="D224" i="35"/>
  <c r="B224" i="35"/>
  <c r="B292" i="35"/>
  <c r="D292" i="35"/>
  <c r="B18" i="35"/>
  <c r="D18" i="35"/>
  <c r="B77" i="35"/>
  <c r="D77" i="35"/>
  <c r="D145" i="35"/>
  <c r="B145" i="35"/>
  <c r="D206" i="35"/>
  <c r="B206" i="35"/>
  <c r="B261" i="35"/>
  <c r="D261" i="35"/>
  <c r="D78" i="35"/>
  <c r="B78" i="35"/>
  <c r="D151" i="35"/>
  <c r="B151" i="35"/>
  <c r="B219" i="35"/>
  <c r="D219" i="35"/>
  <c r="D288" i="35"/>
  <c r="B288" i="35"/>
  <c r="B59" i="35"/>
  <c r="D59" i="35"/>
  <c r="B98" i="35"/>
  <c r="D98" i="35"/>
  <c r="D177" i="35"/>
  <c r="B177" i="35"/>
  <c r="B140" i="35"/>
  <c r="D140" i="35"/>
  <c r="D264" i="35"/>
  <c r="B264" i="35"/>
  <c r="D247" i="35"/>
  <c r="B247" i="35"/>
  <c r="D175" i="35"/>
  <c r="B175" i="35"/>
  <c r="B212" i="35"/>
  <c r="D212" i="35"/>
  <c r="D231" i="35"/>
  <c r="B231" i="35"/>
  <c r="B66" i="35"/>
  <c r="D66" i="35"/>
  <c r="D120" i="35"/>
  <c r="B120" i="35"/>
  <c r="D182" i="35"/>
  <c r="B182" i="35"/>
  <c r="B244" i="35"/>
  <c r="D244" i="35"/>
  <c r="B301" i="35"/>
  <c r="D301" i="35"/>
  <c r="D72" i="35"/>
  <c r="B72" i="35"/>
  <c r="B147" i="35"/>
  <c r="D147" i="35"/>
  <c r="D214" i="35"/>
  <c r="B214" i="35"/>
  <c r="B276" i="35"/>
  <c r="D276" i="35"/>
  <c r="D40" i="35"/>
  <c r="B40" i="35"/>
  <c r="D111" i="35"/>
  <c r="B111" i="35"/>
  <c r="B172" i="35"/>
  <c r="D172" i="35"/>
  <c r="D240" i="35"/>
  <c r="B240" i="35"/>
  <c r="D49" i="35"/>
  <c r="B49" i="35"/>
  <c r="B99" i="35"/>
  <c r="D99" i="35"/>
  <c r="D161" i="35"/>
  <c r="B161" i="35"/>
  <c r="D223" i="35"/>
  <c r="B223" i="35"/>
  <c r="D272" i="35"/>
  <c r="B272" i="35"/>
  <c r="D30" i="35"/>
  <c r="B30" i="35"/>
  <c r="D112" i="35"/>
  <c r="B112" i="35"/>
  <c r="D185" i="35"/>
  <c r="B185" i="35"/>
  <c r="D254" i="35"/>
  <c r="B254" i="35"/>
  <c r="D56" i="35"/>
  <c r="B56" i="35"/>
  <c r="D118" i="35"/>
  <c r="B118" i="35"/>
  <c r="B180" i="35"/>
  <c r="D180" i="35"/>
  <c r="B242" i="35"/>
  <c r="D242" i="35"/>
  <c r="D305" i="35"/>
  <c r="B305" i="35"/>
  <c r="B37" i="35"/>
  <c r="D37" i="35"/>
  <c r="D88" i="35"/>
  <c r="B88" i="35"/>
  <c r="B157" i="35"/>
  <c r="D157" i="35"/>
  <c r="B218" i="35"/>
  <c r="D218" i="35"/>
  <c r="B274" i="35"/>
  <c r="D274" i="35"/>
  <c r="D25" i="35"/>
  <c r="B25" i="35"/>
  <c r="D96" i="35"/>
  <c r="B96" i="35"/>
  <c r="D169" i="35"/>
  <c r="B169" i="35"/>
  <c r="D238" i="35"/>
  <c r="B238" i="35"/>
  <c r="D294" i="35"/>
  <c r="B294" i="35"/>
  <c r="D209" i="35"/>
  <c r="B209" i="35"/>
  <c r="D160" i="35"/>
  <c r="B160" i="35"/>
  <c r="D41" i="35"/>
  <c r="B41" i="35"/>
  <c r="B298" i="35"/>
  <c r="D298" i="35"/>
  <c r="B83" i="35"/>
  <c r="D83" i="35"/>
  <c r="D89" i="35"/>
  <c r="B89" i="35"/>
  <c r="D79" i="35"/>
  <c r="B79" i="35"/>
  <c r="B133" i="35"/>
  <c r="D133" i="35"/>
  <c r="B189" i="35"/>
  <c r="D189" i="35"/>
  <c r="B250" i="35"/>
  <c r="D250" i="35"/>
  <c r="D15" i="35"/>
  <c r="B15" i="35"/>
  <c r="B85" i="35"/>
  <c r="D85" i="35"/>
  <c r="D152" i="35"/>
  <c r="B152" i="35"/>
  <c r="B221" i="35"/>
  <c r="D221" i="35"/>
  <c r="B282" i="35"/>
  <c r="D282" i="35"/>
  <c r="D48" i="35"/>
  <c r="B48" i="35"/>
  <c r="B116" i="35"/>
  <c r="D116" i="35"/>
  <c r="B178" i="35"/>
  <c r="D178" i="35"/>
  <c r="B252" i="35"/>
  <c r="D252" i="35"/>
  <c r="D55" i="35"/>
  <c r="B55" i="35"/>
  <c r="D104" i="35"/>
  <c r="B104" i="35"/>
  <c r="D166" i="35"/>
  <c r="B166" i="35"/>
  <c r="B228" i="35"/>
  <c r="D228" i="35"/>
  <c r="B284" i="35"/>
  <c r="D284" i="35"/>
  <c r="B42" i="35"/>
  <c r="D42" i="35"/>
  <c r="B124" i="35"/>
  <c r="D124" i="35"/>
  <c r="D192" i="35"/>
  <c r="B192" i="35"/>
  <c r="D265" i="35"/>
  <c r="B265" i="35"/>
  <c r="D64" i="35"/>
  <c r="B64" i="35"/>
  <c r="B125" i="35"/>
  <c r="D125" i="35"/>
  <c r="B186" i="35"/>
  <c r="D186" i="35"/>
  <c r="D255" i="35"/>
  <c r="B255" i="35"/>
  <c r="B44" i="35"/>
  <c r="D44" i="35"/>
  <c r="B101" i="35"/>
  <c r="D101" i="35"/>
  <c r="B163" i="35"/>
  <c r="D163" i="35"/>
  <c r="D225" i="35"/>
  <c r="B225" i="35"/>
  <c r="D287" i="35"/>
  <c r="B287" i="35"/>
  <c r="D32" i="35"/>
  <c r="B32" i="35"/>
  <c r="B108" i="35"/>
  <c r="D108" i="35"/>
  <c r="D176" i="35"/>
  <c r="B176" i="35"/>
  <c r="D249" i="35"/>
  <c r="B249" i="35"/>
  <c r="D303" i="35"/>
  <c r="B303" i="35"/>
  <c r="B210" i="35"/>
  <c r="D210" i="35"/>
  <c r="D105" i="35"/>
  <c r="B105" i="35"/>
  <c r="B50" i="35"/>
  <c r="D50" i="35"/>
  <c r="B236" i="35"/>
  <c r="D236" i="35"/>
  <c r="D24" i="35"/>
  <c r="B24" i="35"/>
  <c r="B267" i="35"/>
  <c r="D267" i="35"/>
  <c r="B19" i="35"/>
  <c r="D19" i="35"/>
  <c r="B300" i="35"/>
  <c r="D300" i="35"/>
  <c r="B26" i="35"/>
  <c r="D26" i="35"/>
  <c r="B84" i="35"/>
  <c r="D84" i="35"/>
  <c r="B139" i="35"/>
  <c r="D139" i="35"/>
  <c r="B195" i="35"/>
  <c r="D195" i="35"/>
  <c r="D257" i="35"/>
  <c r="B257" i="35"/>
  <c r="B20" i="35"/>
  <c r="D20" i="35"/>
  <c r="B91" i="35"/>
  <c r="D91" i="35"/>
  <c r="B165" i="35"/>
  <c r="D165" i="35"/>
  <c r="B227" i="35"/>
  <c r="D227" i="35"/>
  <c r="D295" i="35"/>
  <c r="B295" i="35"/>
  <c r="D54" i="35"/>
  <c r="B54" i="35"/>
  <c r="B122" i="35"/>
  <c r="D122" i="35"/>
  <c r="D191" i="35"/>
  <c r="B191" i="35"/>
  <c r="B258" i="35"/>
  <c r="D258" i="35"/>
  <c r="D62" i="35"/>
  <c r="B62" i="35"/>
  <c r="B117" i="35"/>
  <c r="D117" i="35"/>
  <c r="B173" i="35"/>
  <c r="D173" i="35"/>
  <c r="B234" i="35"/>
  <c r="D234" i="35"/>
  <c r="B291" i="35"/>
  <c r="D291" i="35"/>
  <c r="D63" i="35"/>
  <c r="B63" i="35"/>
  <c r="B130" i="35"/>
  <c r="D130" i="35"/>
  <c r="B204" i="35"/>
  <c r="D204" i="35"/>
  <c r="D273" i="35"/>
  <c r="B273" i="35"/>
  <c r="B76" i="35"/>
  <c r="D76" i="35"/>
  <c r="B131" i="35"/>
  <c r="D131" i="35"/>
  <c r="D193" i="35"/>
  <c r="B193" i="35"/>
  <c r="B260" i="35"/>
  <c r="D260" i="35"/>
  <c r="B51" i="35"/>
  <c r="D51" i="35"/>
  <c r="B107" i="35"/>
  <c r="D107" i="35"/>
  <c r="D168" i="35"/>
  <c r="B168" i="35"/>
  <c r="D230" i="35"/>
  <c r="B230" i="35"/>
  <c r="B293" i="35"/>
  <c r="D293" i="35"/>
  <c r="D38" i="35"/>
  <c r="B38" i="35"/>
  <c r="B114" i="35"/>
  <c r="D114" i="35"/>
  <c r="B188" i="35"/>
  <c r="D188" i="35"/>
  <c r="D256" i="35"/>
  <c r="B256" i="35"/>
  <c r="D239" i="35"/>
  <c r="B239" i="35"/>
  <c r="B67" i="35"/>
  <c r="D67" i="35"/>
  <c r="B34" i="35"/>
  <c r="D34" i="35"/>
  <c r="D113" i="35"/>
  <c r="B113" i="35"/>
  <c r="D150" i="35"/>
  <c r="B150" i="35"/>
  <c r="D158" i="35"/>
  <c r="B158" i="35"/>
  <c r="D14" i="35"/>
  <c r="B14" i="35"/>
  <c r="D33" i="35"/>
  <c r="B33" i="35"/>
  <c r="B90" i="35"/>
  <c r="D90" i="35"/>
  <c r="B146" i="35"/>
  <c r="D146" i="35"/>
  <c r="D200" i="35"/>
  <c r="B200" i="35"/>
  <c r="D262" i="35"/>
  <c r="B262" i="35"/>
  <c r="B27" i="35"/>
  <c r="D27" i="35"/>
  <c r="D103" i="35"/>
  <c r="B103" i="35"/>
  <c r="B171" i="35"/>
  <c r="D171" i="35"/>
  <c r="D232" i="35"/>
  <c r="B232" i="35"/>
  <c r="D302" i="35"/>
  <c r="B302" i="35"/>
  <c r="B61" i="35"/>
  <c r="D61" i="35"/>
  <c r="D129" i="35"/>
  <c r="B129" i="35"/>
  <c r="B196" i="35"/>
  <c r="D196" i="35"/>
  <c r="D271" i="35"/>
  <c r="B271" i="35"/>
  <c r="D16" i="35"/>
  <c r="B16" i="35"/>
  <c r="B68" i="35"/>
  <c r="D68" i="35"/>
  <c r="B123" i="35"/>
  <c r="D123" i="35"/>
  <c r="B179" i="35"/>
  <c r="D179" i="35"/>
  <c r="D241" i="35"/>
  <c r="B241" i="35"/>
  <c r="D296" i="35"/>
  <c r="B296" i="35"/>
  <c r="B69" i="35"/>
  <c r="D69" i="35"/>
  <c r="D143" i="35"/>
  <c r="B143" i="35"/>
  <c r="B211" i="35"/>
  <c r="D211" i="35"/>
  <c r="D278" i="35"/>
  <c r="B278" i="35"/>
  <c r="B82" i="35"/>
  <c r="D82" i="35"/>
  <c r="D136" i="35"/>
  <c r="B136" i="35"/>
  <c r="D198" i="35"/>
  <c r="B198" i="35"/>
  <c r="B266" i="35"/>
  <c r="D266" i="35"/>
  <c r="D57" i="35"/>
  <c r="B57" i="35"/>
  <c r="D119" i="35"/>
  <c r="B119" i="35"/>
  <c r="B181" i="35"/>
  <c r="D181" i="35"/>
  <c r="B237" i="35"/>
  <c r="D237" i="35"/>
  <c r="B299" i="35"/>
  <c r="D299" i="35"/>
  <c r="B45" i="35"/>
  <c r="D45" i="35"/>
  <c r="D127" i="35"/>
  <c r="B127" i="35"/>
  <c r="B194" i="35"/>
  <c r="D194" i="35"/>
  <c r="B268" i="35"/>
  <c r="D268" i="35"/>
  <c r="B115" i="35"/>
  <c r="D115" i="35"/>
  <c r="D159" i="35"/>
  <c r="B159" i="35"/>
  <c r="D110" i="35"/>
  <c r="B110" i="35"/>
  <c r="D73" i="35"/>
  <c r="B73" i="35"/>
  <c r="D134" i="35"/>
  <c r="B134" i="35"/>
  <c r="B202" i="35"/>
  <c r="D202" i="35"/>
  <c r="B277" i="35"/>
  <c r="D277" i="35"/>
  <c r="D22" i="35"/>
  <c r="B22" i="35"/>
  <c r="B74" i="35"/>
  <c r="D74" i="35"/>
  <c r="D135" i="35"/>
  <c r="B135" i="35"/>
  <c r="D184" i="35"/>
  <c r="B184" i="35"/>
  <c r="D246" i="35"/>
  <c r="B246" i="35"/>
  <c r="B75" i="35"/>
  <c r="D75" i="35"/>
  <c r="B149" i="35"/>
  <c r="D149" i="35"/>
  <c r="D216" i="35"/>
  <c r="B216" i="35"/>
  <c r="B285" i="35"/>
  <c r="D285" i="35"/>
  <c r="D31" i="35"/>
  <c r="B31" i="35"/>
  <c r="D95" i="35"/>
  <c r="B95" i="35"/>
  <c r="D144" i="35"/>
  <c r="B144" i="35"/>
  <c r="B205" i="35"/>
  <c r="D205" i="35"/>
  <c r="D279" i="35"/>
  <c r="B279" i="35"/>
  <c r="D65" i="35"/>
  <c r="B65" i="35"/>
  <c r="D126" i="35"/>
  <c r="B126" i="35"/>
  <c r="B187" i="35"/>
  <c r="D187" i="35"/>
  <c r="B243" i="35"/>
  <c r="D243" i="35"/>
  <c r="B58" i="35"/>
  <c r="D58" i="35"/>
  <c r="B132" i="35"/>
  <c r="D132" i="35"/>
  <c r="D207" i="35"/>
  <c r="B207" i="35"/>
  <c r="B275" i="35"/>
  <c r="D275" i="35"/>
  <c r="B154" i="35"/>
  <c r="D154" i="35"/>
  <c r="D174" i="35"/>
  <c r="B174" i="35"/>
  <c r="D97" i="35"/>
  <c r="B97" i="35"/>
  <c r="B269" i="35"/>
  <c r="D269" i="35"/>
  <c r="D183" i="35"/>
  <c r="B183" i="35"/>
  <c r="D102" i="35"/>
  <c r="B102" i="35"/>
  <c r="B164" i="35"/>
  <c r="D164" i="35"/>
  <c r="B220" i="35"/>
  <c r="D220" i="35"/>
  <c r="D281" i="35"/>
  <c r="B281" i="35"/>
  <c r="B53" i="35"/>
  <c r="D53" i="35"/>
  <c r="D121" i="35"/>
  <c r="B121" i="35"/>
  <c r="D190" i="35"/>
  <c r="B190" i="35"/>
  <c r="B251" i="35"/>
  <c r="D251" i="35"/>
  <c r="B21" i="35"/>
  <c r="D21" i="35"/>
  <c r="D80" i="35"/>
  <c r="B80" i="35"/>
  <c r="B141" i="35"/>
  <c r="D141" i="35"/>
  <c r="D215" i="35"/>
  <c r="B215" i="35"/>
  <c r="B283" i="35"/>
  <c r="D283" i="35"/>
  <c r="B29" i="35"/>
  <c r="D29" i="35"/>
  <c r="D81" i="35"/>
  <c r="B81" i="35"/>
  <c r="D142" i="35"/>
  <c r="B142" i="35"/>
  <c r="B197" i="35"/>
  <c r="D197" i="35"/>
  <c r="B253" i="35"/>
  <c r="D253" i="35"/>
  <c r="D87" i="35"/>
  <c r="B87" i="35"/>
  <c r="B155" i="35"/>
  <c r="D155" i="35"/>
  <c r="B229" i="35"/>
  <c r="D229" i="35"/>
  <c r="D297" i="35"/>
  <c r="B297" i="35"/>
  <c r="B36" i="35"/>
  <c r="D36" i="35"/>
  <c r="B100" i="35"/>
  <c r="D100" i="35"/>
  <c r="B156" i="35"/>
  <c r="D156" i="35"/>
  <c r="D217" i="35"/>
  <c r="B217" i="35"/>
  <c r="D286" i="35"/>
  <c r="B286" i="35"/>
  <c r="D70" i="35"/>
  <c r="B70" i="35"/>
  <c r="D137" i="35"/>
  <c r="B137" i="35"/>
  <c r="D199" i="35"/>
  <c r="B199" i="35"/>
  <c r="D248" i="35"/>
  <c r="B248" i="35"/>
  <c r="D71" i="35"/>
  <c r="B71" i="35"/>
  <c r="B138" i="35"/>
  <c r="D138" i="35"/>
  <c r="B213" i="35"/>
  <c r="D213" i="35"/>
  <c r="D280" i="35"/>
  <c r="B280" i="35"/>
  <c r="D13" i="35"/>
  <c r="B13" i="35"/>
  <c r="BB2" i="28"/>
  <c r="AA6" i="20"/>
  <c r="AB6" i="20"/>
  <c r="AC6" i="20"/>
  <c r="AD6" i="20"/>
  <c r="AE6" i="20"/>
  <c r="AA7" i="20"/>
  <c r="AB7" i="20"/>
  <c r="AC7" i="20"/>
  <c r="AD7" i="20"/>
  <c r="AE7" i="20"/>
  <c r="AA8" i="20"/>
  <c r="AB8" i="20"/>
  <c r="AC8" i="20"/>
  <c r="AD8" i="20"/>
  <c r="AE8" i="20"/>
  <c r="AA9" i="20"/>
  <c r="AB9" i="20"/>
  <c r="AC9" i="20"/>
  <c r="AD9" i="20"/>
  <c r="AE9" i="20"/>
  <c r="AB5" i="20"/>
  <c r="AC5" i="20"/>
  <c r="AD5" i="20"/>
  <c r="AE5" i="20"/>
  <c r="AA5" i="20"/>
  <c r="L11" i="28" l="1" a="1"/>
  <c r="L11" i="28" s="1"/>
  <c r="H16" i="28"/>
  <c r="G13" i="28"/>
  <c r="G14" i="28" s="1"/>
  <c r="F14" i="28"/>
  <c r="F15" i="28" s="1"/>
  <c r="F16" i="28" s="1"/>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F37" i="28" s="1"/>
  <c r="F38" i="28" s="1"/>
  <c r="F39" i="28" s="1"/>
  <c r="F40" i="28" s="1"/>
  <c r="F41" i="28" s="1"/>
  <c r="F42" i="28" s="1"/>
  <c r="F43" i="28" s="1"/>
  <c r="F44" i="28" s="1"/>
  <c r="F45" i="28" s="1"/>
  <c r="F46" i="28" s="1"/>
  <c r="F47" i="28" s="1"/>
  <c r="F48" i="28" s="1"/>
  <c r="F49" i="28" s="1"/>
  <c r="F50" i="28" s="1"/>
  <c r="F51" i="28" s="1"/>
  <c r="F52" i="28" s="1"/>
  <c r="F53" i="28" s="1"/>
  <c r="F54" i="28" s="1"/>
  <c r="F55" i="28" s="1"/>
  <c r="F56" i="28" s="1"/>
  <c r="F57" i="28" s="1"/>
  <c r="F58" i="28" s="1"/>
  <c r="F59" i="28" s="1"/>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F82" i="28" s="1"/>
  <c r="F83" i="28" s="1"/>
  <c r="F84" i="28" s="1"/>
  <c r="F85" i="28" s="1"/>
  <c r="F86" i="28" s="1"/>
  <c r="F87" i="28" s="1"/>
  <c r="F88" i="28" s="1"/>
  <c r="F89" i="28" s="1"/>
  <c r="F90" i="28" s="1"/>
  <c r="F91" i="28" s="1"/>
  <c r="F92" i="28" s="1"/>
  <c r="F93" i="28" s="1"/>
  <c r="F94" i="28" s="1"/>
  <c r="F95" i="28" s="1"/>
  <c r="F96" i="28" s="1"/>
  <c r="F97" i="28" s="1"/>
  <c r="F98" i="28" s="1"/>
  <c r="F99" i="28" s="1"/>
  <c r="F100" i="28" s="1"/>
  <c r="F101" i="28" s="1"/>
  <c r="F102" i="28" s="1"/>
  <c r="F103" i="28" s="1"/>
  <c r="F104" i="28" s="1"/>
  <c r="F105" i="28" s="1"/>
  <c r="F106" i="28" s="1"/>
  <c r="F107" i="28" s="1"/>
  <c r="F108" i="28" s="1"/>
  <c r="F109" i="28" s="1"/>
  <c r="F110" i="28" s="1"/>
  <c r="F111" i="28" s="1"/>
  <c r="F112" i="28" s="1"/>
  <c r="F113" i="28" s="1"/>
  <c r="F114" i="28" s="1"/>
  <c r="F115" i="28" s="1"/>
  <c r="F116" i="28" s="1"/>
  <c r="F117" i="28" s="1"/>
  <c r="F118" i="28" s="1"/>
  <c r="F119" i="28" s="1"/>
  <c r="F120" i="28" s="1"/>
  <c r="F121" i="28" s="1"/>
  <c r="F122" i="28" s="1"/>
  <c r="F123" i="28" s="1"/>
  <c r="F124" i="28" s="1"/>
  <c r="F125" i="28" s="1"/>
  <c r="F126" i="28" s="1"/>
  <c r="F127" i="28" s="1"/>
  <c r="F128" i="28" s="1"/>
  <c r="F129" i="28" s="1"/>
  <c r="F130" i="28" s="1"/>
  <c r="F131" i="28" s="1"/>
  <c r="F132" i="28" s="1"/>
  <c r="F133" i="28" s="1"/>
  <c r="F134" i="28" s="1"/>
  <c r="F135" i="28" s="1"/>
  <c r="F136" i="28" s="1"/>
  <c r="F137" i="28" s="1"/>
  <c r="F138" i="28" s="1"/>
  <c r="F139" i="28" s="1"/>
  <c r="F140" i="28" s="1"/>
  <c r="F141" i="28" s="1"/>
  <c r="F142" i="28" s="1"/>
  <c r="F143" i="28" s="1"/>
  <c r="F144" i="28" s="1"/>
  <c r="F145" i="28" s="1"/>
  <c r="F146" i="28" s="1"/>
  <c r="F147" i="28" s="1"/>
  <c r="F148" i="28" s="1"/>
  <c r="F149" i="28" s="1"/>
  <c r="F150" i="28" s="1"/>
  <c r="F151" i="28" s="1"/>
  <c r="F152" i="28" s="1"/>
  <c r="F153" i="28" s="1"/>
  <c r="F154" i="28" s="1"/>
  <c r="F155" i="28" s="1"/>
  <c r="F156" i="28" s="1"/>
  <c r="F157" i="28" s="1"/>
  <c r="F158" i="28" s="1"/>
  <c r="F159" i="28" s="1"/>
  <c r="F160" i="28" s="1"/>
  <c r="F161" i="28" s="1"/>
  <c r="F162" i="28" s="1"/>
  <c r="F163" i="28" s="1"/>
  <c r="F164" i="28" s="1"/>
  <c r="F165" i="28" s="1"/>
  <c r="F166" i="28" s="1"/>
  <c r="F167" i="28" s="1"/>
  <c r="F168" i="28" s="1"/>
  <c r="F169" i="28" s="1"/>
  <c r="F170" i="28" s="1"/>
  <c r="F171" i="28" s="1"/>
  <c r="F172" i="28" s="1"/>
  <c r="F173" i="28" s="1"/>
  <c r="F174" i="28" s="1"/>
  <c r="F175" i="28" s="1"/>
  <c r="F176" i="28" s="1"/>
  <c r="F177" i="28" s="1"/>
  <c r="F178" i="28" s="1"/>
  <c r="F179" i="28" s="1"/>
  <c r="F180" i="28" s="1"/>
  <c r="F181" i="28" s="1"/>
  <c r="F182" i="28" s="1"/>
  <c r="F183" i="28" s="1"/>
  <c r="F184" i="28" s="1"/>
  <c r="F185" i="28" s="1"/>
  <c r="F186" i="28" s="1"/>
  <c r="F187" i="28" s="1"/>
  <c r="F188" i="28" s="1"/>
  <c r="F189" i="28" s="1"/>
  <c r="F190" i="28" s="1"/>
  <c r="F191" i="28" s="1"/>
  <c r="F192" i="28" s="1"/>
  <c r="F193" i="28" s="1"/>
  <c r="F194" i="28" s="1"/>
  <c r="F195" i="28" s="1"/>
  <c r="F196" i="28" s="1"/>
  <c r="F197" i="28" s="1"/>
  <c r="F198" i="28" s="1"/>
  <c r="F199" i="28" s="1"/>
  <c r="F200" i="28" s="1"/>
  <c r="F201" i="28" s="1"/>
  <c r="F202" i="28" s="1"/>
  <c r="F203" i="28" s="1"/>
  <c r="F204" i="28" s="1"/>
  <c r="F205" i="28" s="1"/>
  <c r="F206" i="28" s="1"/>
  <c r="F207" i="28" s="1"/>
  <c r="F208" i="28" s="1"/>
  <c r="F209" i="28" s="1"/>
  <c r="F210" i="28" s="1"/>
  <c r="F211" i="28" s="1"/>
  <c r="F212" i="28" s="1"/>
  <c r="F213" i="28" s="1"/>
  <c r="F214" i="28" s="1"/>
  <c r="F215" i="28" s="1"/>
  <c r="F216" i="28" s="1"/>
  <c r="F217" i="28" s="1"/>
  <c r="F218" i="28" s="1"/>
  <c r="F219" i="28" s="1"/>
  <c r="F220" i="28" s="1"/>
  <c r="F221" i="28" s="1"/>
  <c r="F222" i="28" s="1"/>
  <c r="F223" i="28" s="1"/>
  <c r="F224" i="28" s="1"/>
  <c r="F225" i="28" s="1"/>
  <c r="F226" i="28" s="1"/>
  <c r="F227" i="28" s="1"/>
  <c r="F228" i="28" s="1"/>
  <c r="F229" i="28" s="1"/>
  <c r="F230" i="28" s="1"/>
  <c r="F231" i="28" s="1"/>
  <c r="F232" i="28" s="1"/>
  <c r="F233" i="28" s="1"/>
  <c r="F234" i="28" s="1"/>
  <c r="F235" i="28" s="1"/>
  <c r="F236" i="28" s="1"/>
  <c r="F237" i="28" s="1"/>
  <c r="F238" i="28" s="1"/>
  <c r="F239" i="28" s="1"/>
  <c r="F240" i="28" s="1"/>
  <c r="F241" i="28" s="1"/>
  <c r="F242" i="28" s="1"/>
  <c r="F243" i="28" s="1"/>
  <c r="F244" i="28" s="1"/>
  <c r="F245" i="28" s="1"/>
  <c r="F246" i="28" s="1"/>
  <c r="F247" i="28" s="1"/>
  <c r="F248" i="28" s="1"/>
  <c r="F249" i="28" s="1"/>
  <c r="F250" i="28" s="1"/>
  <c r="F251" i="28" s="1"/>
  <c r="F252" i="28" s="1"/>
  <c r="F253" i="28" s="1"/>
  <c r="F254" i="28" s="1"/>
  <c r="F255" i="28" s="1"/>
  <c r="F256" i="28" s="1"/>
  <c r="F257" i="28" s="1"/>
  <c r="F258" i="28" s="1"/>
  <c r="F259" i="28" s="1"/>
  <c r="F260" i="28" s="1"/>
  <c r="F261" i="28" s="1"/>
  <c r="F262" i="28" s="1"/>
  <c r="F263" i="28" s="1"/>
  <c r="F264" i="28" s="1"/>
  <c r="F265" i="28" s="1"/>
  <c r="F266" i="28" s="1"/>
  <c r="F267" i="28" s="1"/>
  <c r="F268" i="28" s="1"/>
  <c r="F269" i="28" s="1"/>
  <c r="F270" i="28" s="1"/>
  <c r="F271" i="28" s="1"/>
  <c r="F272" i="28" s="1"/>
  <c r="F273" i="28" s="1"/>
  <c r="F274" i="28" s="1"/>
  <c r="F275" i="28" s="1"/>
  <c r="F276" i="28" s="1"/>
  <c r="F277" i="28" s="1"/>
  <c r="F278" i="28" s="1"/>
  <c r="F279" i="28" s="1"/>
  <c r="F280" i="28" s="1"/>
  <c r="F281" i="28" s="1"/>
  <c r="F282" i="28" s="1"/>
  <c r="F283" i="28" s="1"/>
  <c r="F284" i="28" s="1"/>
  <c r="F285" i="28" s="1"/>
  <c r="F286" i="28" s="1"/>
  <c r="F287" i="28" s="1"/>
  <c r="F288" i="28" s="1"/>
  <c r="F289" i="28" s="1"/>
  <c r="F290" i="28" s="1"/>
  <c r="F291" i="28" s="1"/>
  <c r="F292" i="28" s="1"/>
  <c r="F293" i="28" s="1"/>
  <c r="F294" i="28" s="1"/>
  <c r="F295" i="28" s="1"/>
  <c r="F296" i="28" s="1"/>
  <c r="F297" i="28" s="1"/>
  <c r="F298" i="28" s="1"/>
  <c r="F299" i="28" s="1"/>
  <c r="F300" i="28" s="1"/>
  <c r="F301" i="28" s="1"/>
  <c r="F302" i="28" s="1"/>
  <c r="F303" i="28" s="1"/>
  <c r="F308" i="28" s="1"/>
  <c r="F309" i="28" s="1"/>
  <c r="F310" i="28" s="1"/>
  <c r="F311" i="28" s="1"/>
  <c r="F312" i="28" s="1"/>
  <c r="F313" i="28" s="1"/>
  <c r="F314" i="28" s="1"/>
  <c r="F315" i="28" s="1"/>
  <c r="F316" i="28" s="1"/>
  <c r="F317" i="28" s="1"/>
  <c r="F318" i="28" s="1"/>
  <c r="F319" i="28" s="1"/>
  <c r="F320" i="28" s="1"/>
  <c r="F321" i="28" s="1"/>
  <c r="F322" i="28" s="1"/>
  <c r="F323" i="28" s="1"/>
  <c r="F324" i="28" s="1"/>
  <c r="F325" i="28" s="1"/>
  <c r="F326" i="28" s="1"/>
  <c r="F327" i="28" s="1"/>
  <c r="F328" i="28" s="1"/>
  <c r="F329" i="28" s="1"/>
  <c r="F330" i="28" s="1"/>
  <c r="F331" i="28" s="1"/>
  <c r="F332" i="28" s="1"/>
  <c r="F333" i="28" s="1"/>
  <c r="F334" i="28" s="1"/>
  <c r="F335" i="28" s="1"/>
  <c r="F336" i="28" s="1"/>
  <c r="F337" i="28" s="1"/>
  <c r="F338" i="28" s="1"/>
  <c r="F339" i="28" s="1"/>
  <c r="F340" i="28" s="1"/>
  <c r="F341" i="28" s="1"/>
  <c r="F342" i="28" s="1"/>
  <c r="F343" i="28" s="1"/>
  <c r="F344" i="28" s="1"/>
  <c r="F345" i="28" s="1"/>
  <c r="F346" i="28" s="1"/>
  <c r="F347" i="28" s="1"/>
  <c r="F348" i="28" s="1"/>
  <c r="F349" i="28" s="1"/>
  <c r="F350" i="28" s="1"/>
  <c r="F351" i="28" s="1"/>
  <c r="F352" i="28" s="1"/>
  <c r="F353" i="28" s="1"/>
  <c r="F354" i="28" s="1"/>
  <c r="F355" i="28" s="1"/>
  <c r="F356" i="28" s="1"/>
  <c r="F357" i="28" s="1"/>
  <c r="F358" i="28" s="1"/>
  <c r="F359" i="28" s="1"/>
  <c r="F360" i="28" s="1"/>
  <c r="F361" i="28" s="1"/>
  <c r="F362" i="28" s="1"/>
  <c r="F363" i="28" s="1"/>
  <c r="F364" i="28" s="1"/>
  <c r="F365" i="28" s="1"/>
  <c r="F366" i="28" s="1"/>
  <c r="F367" i="28" s="1"/>
  <c r="F368" i="28" s="1"/>
  <c r="F369" i="28" s="1"/>
  <c r="F370" i="28" s="1"/>
  <c r="F371" i="28" s="1"/>
  <c r="F372" i="28" s="1"/>
  <c r="F373" i="28" s="1"/>
  <c r="F374" i="28" s="1"/>
  <c r="F375" i="28" s="1"/>
  <c r="F376" i="28" s="1"/>
  <c r="F377" i="28" s="1"/>
  <c r="F378" i="28" s="1"/>
  <c r="F379" i="28" s="1"/>
  <c r="F380" i="28" s="1"/>
  <c r="F381" i="28" s="1"/>
  <c r="F382" i="28" s="1"/>
  <c r="F383" i="28" s="1"/>
  <c r="F384" i="28" s="1"/>
  <c r="F385" i="28" s="1"/>
  <c r="F386" i="28" s="1"/>
  <c r="F387" i="28" s="1"/>
  <c r="F388" i="28" s="1"/>
  <c r="F389" i="28" s="1"/>
  <c r="F390" i="28" s="1"/>
  <c r="F391" i="28" s="1"/>
  <c r="F392" i="28" s="1"/>
  <c r="F393" i="28" s="1"/>
  <c r="F394" i="28" s="1"/>
  <c r="F395" i="28" s="1"/>
  <c r="F396" i="28" s="1"/>
  <c r="F397" i="28" s="1"/>
  <c r="F398" i="28" s="1"/>
  <c r="F399" i="28" s="1"/>
  <c r="F400" i="28" s="1"/>
  <c r="F401" i="28" s="1"/>
  <c r="F402" i="28" s="1"/>
  <c r="F403" i="28" s="1"/>
  <c r="F404" i="28" s="1"/>
  <c r="F405" i="28" s="1"/>
  <c r="F406" i="28" s="1"/>
  <c r="F407" i="28" s="1"/>
  <c r="F408" i="28" s="1"/>
  <c r="F409" i="28" s="1"/>
  <c r="F410" i="28" s="1"/>
  <c r="F411" i="28" s="1"/>
  <c r="F412" i="28" s="1"/>
  <c r="F413" i="28" s="1"/>
  <c r="F414" i="28" s="1"/>
  <c r="F415" i="28" s="1"/>
  <c r="F416" i="28" s="1"/>
  <c r="F417" i="28" s="1"/>
  <c r="F418" i="28" s="1"/>
  <c r="F419" i="28" s="1"/>
  <c r="F420" i="28" s="1"/>
  <c r="F421" i="28" s="1"/>
  <c r="F422" i="28" s="1"/>
  <c r="F423" i="28" s="1"/>
  <c r="F424" i="28" s="1"/>
  <c r="F425" i="28" s="1"/>
  <c r="F426" i="28" s="1"/>
  <c r="F427" i="28" s="1"/>
  <c r="F428" i="28" s="1"/>
  <c r="F429" i="28" s="1"/>
  <c r="F430" i="28" s="1"/>
  <c r="F431" i="28" s="1"/>
  <c r="F432" i="28" s="1"/>
  <c r="F433" i="28" s="1"/>
  <c r="F434" i="28" s="1"/>
  <c r="F435" i="28" s="1"/>
  <c r="F436" i="28" s="1"/>
  <c r="F437" i="28" s="1"/>
  <c r="F438" i="28" s="1"/>
  <c r="F439" i="28" s="1"/>
  <c r="F440" i="28" s="1"/>
  <c r="F441" i="28" s="1"/>
  <c r="F442" i="28" s="1"/>
  <c r="F443" i="28" s="1"/>
  <c r="F444" i="28" s="1"/>
  <c r="F445" i="28" s="1"/>
  <c r="F446" i="28" s="1"/>
  <c r="F447" i="28" s="1"/>
  <c r="F448" i="28" s="1"/>
  <c r="F449" i="28" s="1"/>
  <c r="F450" i="28" s="1"/>
  <c r="F451" i="28" s="1"/>
  <c r="F452" i="28" s="1"/>
  <c r="F453" i="28" s="1"/>
  <c r="F454" i="28" s="1"/>
  <c r="F455" i="28" s="1"/>
  <c r="F456" i="28" s="1"/>
  <c r="F457" i="28" s="1"/>
  <c r="F458" i="28" s="1"/>
  <c r="F459" i="28" s="1"/>
  <c r="F460" i="28" s="1"/>
  <c r="F461" i="28" s="1"/>
  <c r="F462" i="28" s="1"/>
  <c r="F463" i="28" s="1"/>
  <c r="F464" i="28" s="1"/>
  <c r="F465" i="28" s="1"/>
  <c r="F466" i="28" s="1"/>
  <c r="F467" i="28" s="1"/>
  <c r="F468" i="28" s="1"/>
  <c r="F469" i="28" s="1"/>
  <c r="F470" i="28" s="1"/>
  <c r="F471" i="28" s="1"/>
  <c r="F472" i="28" s="1"/>
  <c r="F473" i="28" s="1"/>
  <c r="F474" i="28" s="1"/>
  <c r="F475" i="28" s="1"/>
  <c r="F476" i="28" s="1"/>
  <c r="F477" i="28" s="1"/>
  <c r="F478" i="28" s="1"/>
  <c r="F479" i="28" s="1"/>
  <c r="F480" i="28" s="1"/>
  <c r="F481" i="28" s="1"/>
  <c r="F482" i="28" s="1"/>
  <c r="F483" i="28" s="1"/>
  <c r="F484" i="28" s="1"/>
  <c r="F485" i="28" s="1"/>
  <c r="F486" i="28" s="1"/>
  <c r="F487" i="28" s="1"/>
  <c r="F488" i="28" s="1"/>
  <c r="F489" i="28" s="1"/>
  <c r="F490" i="28" s="1"/>
  <c r="F491" i="28" s="1"/>
  <c r="F492" i="28" s="1"/>
  <c r="F493" i="28" s="1"/>
  <c r="F494" i="28" s="1"/>
  <c r="F495" i="28" s="1"/>
  <c r="F496" i="28" s="1"/>
  <c r="F497" i="28" s="1"/>
  <c r="F498" i="28" s="1"/>
  <c r="F499" i="28" s="1"/>
  <c r="F500" i="28" s="1"/>
  <c r="F501" i="28" s="1"/>
  <c r="F502" i="28" s="1"/>
  <c r="F503" i="28" s="1"/>
  <c r="F504" i="28" s="1"/>
  <c r="F505" i="28" s="1"/>
  <c r="L12" i="28" l="1" a="1"/>
  <c r="L12" i="28" s="1"/>
  <c r="G15" i="28"/>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G127" i="28" s="1"/>
  <c r="G128" i="28" s="1"/>
  <c r="G129" i="28" s="1"/>
  <c r="G130" i="28" s="1"/>
  <c r="G131" i="28" s="1"/>
  <c r="G132" i="28" s="1"/>
  <c r="G133" i="28" s="1"/>
  <c r="G134" i="28" s="1"/>
  <c r="G135" i="28" s="1"/>
  <c r="G136" i="28" s="1"/>
  <c r="G137" i="28" s="1"/>
  <c r="G138" i="28" s="1"/>
  <c r="G139" i="28" s="1"/>
  <c r="G140" i="28" s="1"/>
  <c r="G141" i="28" s="1"/>
  <c r="G142" i="28" s="1"/>
  <c r="G143" i="28" s="1"/>
  <c r="G144" i="28" s="1"/>
  <c r="G145" i="28" s="1"/>
  <c r="G146" i="28" s="1"/>
  <c r="G147" i="28" s="1"/>
  <c r="G148" i="28" s="1"/>
  <c r="G149" i="28" s="1"/>
  <c r="G150" i="28" s="1"/>
  <c r="G151" i="28" s="1"/>
  <c r="G152" i="28" s="1"/>
  <c r="G153" i="28" s="1"/>
  <c r="G154" i="28" s="1"/>
  <c r="G155" i="28" s="1"/>
  <c r="G156" i="28" s="1"/>
  <c r="G157" i="28" s="1"/>
  <c r="G158" i="28" s="1"/>
  <c r="G159" i="28" s="1"/>
  <c r="G160" i="28" s="1"/>
  <c r="G161" i="28" s="1"/>
  <c r="G162" i="28" s="1"/>
  <c r="G163" i="28" s="1"/>
  <c r="G164" i="28" s="1"/>
  <c r="G165" i="28" s="1"/>
  <c r="G166" i="28" s="1"/>
  <c r="G167" i="28" s="1"/>
  <c r="G168" i="28" s="1"/>
  <c r="G169" i="28" s="1"/>
  <c r="G170" i="28" s="1"/>
  <c r="G171" i="28" s="1"/>
  <c r="G172" i="28" s="1"/>
  <c r="G173" i="28" s="1"/>
  <c r="G174" i="28" s="1"/>
  <c r="G175" i="28" s="1"/>
  <c r="G176" i="28" s="1"/>
  <c r="G177" i="28" s="1"/>
  <c r="G178" i="28" s="1"/>
  <c r="G179" i="28" s="1"/>
  <c r="G180" i="28" s="1"/>
  <c r="G181" i="28" s="1"/>
  <c r="G182" i="28" s="1"/>
  <c r="G183" i="28" s="1"/>
  <c r="G184" i="28" s="1"/>
  <c r="G185" i="28" s="1"/>
  <c r="G186" i="28" s="1"/>
  <c r="G187" i="28" s="1"/>
  <c r="G188" i="28" s="1"/>
  <c r="G189" i="28" s="1"/>
  <c r="G190" i="28" s="1"/>
  <c r="G191" i="28" s="1"/>
  <c r="G192" i="28" s="1"/>
  <c r="G193" i="28" s="1"/>
  <c r="G194" i="28" s="1"/>
  <c r="G195" i="28" s="1"/>
  <c r="G196" i="28" s="1"/>
  <c r="G197" i="28" s="1"/>
  <c r="G198" i="28" s="1"/>
  <c r="G199" i="28" s="1"/>
  <c r="G200" i="28" s="1"/>
  <c r="G201" i="28" s="1"/>
  <c r="G202" i="28" s="1"/>
  <c r="G203" i="28" s="1"/>
  <c r="G204" i="28" s="1"/>
  <c r="G205" i="28" s="1"/>
  <c r="G206" i="28" s="1"/>
  <c r="G207" i="28" s="1"/>
  <c r="G208" i="28" s="1"/>
  <c r="G209" i="28" s="1"/>
  <c r="G210" i="28" s="1"/>
  <c r="G211" i="28" s="1"/>
  <c r="G212" i="28" s="1"/>
  <c r="G213" i="28" s="1"/>
  <c r="G214" i="28" s="1"/>
  <c r="G215" i="28" s="1"/>
  <c r="G216" i="28" s="1"/>
  <c r="G217" i="28" s="1"/>
  <c r="G218" i="28" s="1"/>
  <c r="G219" i="28" s="1"/>
  <c r="G220" i="28" s="1"/>
  <c r="G221" i="28" s="1"/>
  <c r="G222" i="28" s="1"/>
  <c r="G223" i="28" s="1"/>
  <c r="G224" i="28" s="1"/>
  <c r="G225" i="28" s="1"/>
  <c r="G226" i="28" s="1"/>
  <c r="G227" i="28" s="1"/>
  <c r="G228" i="28" s="1"/>
  <c r="G229" i="28" s="1"/>
  <c r="G230" i="28" s="1"/>
  <c r="G231" i="28" s="1"/>
  <c r="G232" i="28" s="1"/>
  <c r="G233" i="28" s="1"/>
  <c r="G234" i="28" s="1"/>
  <c r="G235" i="28" s="1"/>
  <c r="G236" i="28" s="1"/>
  <c r="G237" i="28" s="1"/>
  <c r="G238" i="28" s="1"/>
  <c r="G239" i="28" s="1"/>
  <c r="G240" i="28" s="1"/>
  <c r="G241" i="28" s="1"/>
  <c r="G242" i="28" s="1"/>
  <c r="G243" i="28" s="1"/>
  <c r="G244" i="28" s="1"/>
  <c r="G245" i="28" s="1"/>
  <c r="G246" i="28" s="1"/>
  <c r="G247" i="28" s="1"/>
  <c r="G248" i="28" s="1"/>
  <c r="G249" i="28" s="1"/>
  <c r="G250" i="28" s="1"/>
  <c r="G251" i="28" s="1"/>
  <c r="G252" i="28" s="1"/>
  <c r="G253" i="28" s="1"/>
  <c r="G254" i="28" s="1"/>
  <c r="G255" i="28" s="1"/>
  <c r="G256" i="28" s="1"/>
  <c r="G257" i="28" s="1"/>
  <c r="G258" i="28" s="1"/>
  <c r="G259" i="28" s="1"/>
  <c r="G260" i="28" s="1"/>
  <c r="G261" i="28" s="1"/>
  <c r="G262" i="28" s="1"/>
  <c r="G263" i="28" s="1"/>
  <c r="G264" i="28" s="1"/>
  <c r="G265" i="28" s="1"/>
  <c r="G266" i="28" s="1"/>
  <c r="G267" i="28" s="1"/>
  <c r="G268" i="28" s="1"/>
  <c r="G269" i="28" s="1"/>
  <c r="G270" i="28" s="1"/>
  <c r="G271" i="28" s="1"/>
  <c r="G272" i="28" s="1"/>
  <c r="G273" i="28" s="1"/>
  <c r="G274" i="28" s="1"/>
  <c r="G275" i="28" s="1"/>
  <c r="G276" i="28" s="1"/>
  <c r="G277" i="28" s="1"/>
  <c r="G278" i="28" s="1"/>
  <c r="G279" i="28" s="1"/>
  <c r="G280" i="28" s="1"/>
  <c r="G281" i="28" s="1"/>
  <c r="G282" i="28" s="1"/>
  <c r="G283" i="28" s="1"/>
  <c r="G284" i="28" s="1"/>
  <c r="G285" i="28" s="1"/>
  <c r="G286" i="28" s="1"/>
  <c r="G287" i="28" s="1"/>
  <c r="G288" i="28" s="1"/>
  <c r="G289" i="28" s="1"/>
  <c r="G290" i="28" s="1"/>
  <c r="G291" i="28" s="1"/>
  <c r="G292" i="28" s="1"/>
  <c r="G293" i="28" s="1"/>
  <c r="G294" i="28" s="1"/>
  <c r="G295" i="28" s="1"/>
  <c r="G296" i="28" s="1"/>
  <c r="G297" i="28" s="1"/>
  <c r="G298" i="28" s="1"/>
  <c r="G299" i="28" s="1"/>
  <c r="G300" i="28" s="1"/>
  <c r="G301" i="28" s="1"/>
  <c r="G302" i="28" s="1"/>
  <c r="G303" i="28" s="1"/>
  <c r="G308" i="28" s="1"/>
  <c r="G309" i="28" s="1"/>
  <c r="G310" i="28" s="1"/>
  <c r="G311" i="28" s="1"/>
  <c r="G312" i="28" s="1"/>
  <c r="G313" i="28" s="1"/>
  <c r="G314" i="28" s="1"/>
  <c r="G315" i="28" s="1"/>
  <c r="G316" i="28" s="1"/>
  <c r="G317" i="28" s="1"/>
  <c r="G318" i="28" s="1"/>
  <c r="G319" i="28" s="1"/>
  <c r="G320" i="28" s="1"/>
  <c r="G321" i="28" s="1"/>
  <c r="G322" i="28" s="1"/>
  <c r="G323" i="28" s="1"/>
  <c r="G324" i="28" s="1"/>
  <c r="G325" i="28" s="1"/>
  <c r="G326" i="28" s="1"/>
  <c r="G327" i="28" s="1"/>
  <c r="G328" i="28" s="1"/>
  <c r="G329" i="28" s="1"/>
  <c r="G330" i="28" s="1"/>
  <c r="G331" i="28" s="1"/>
  <c r="G332" i="28" s="1"/>
  <c r="G333" i="28" s="1"/>
  <c r="G334" i="28" s="1"/>
  <c r="G335" i="28" s="1"/>
  <c r="G336" i="28" s="1"/>
  <c r="G337" i="28" s="1"/>
  <c r="G338" i="28" s="1"/>
  <c r="G339" i="28" s="1"/>
  <c r="G340" i="28" s="1"/>
  <c r="G341" i="28" s="1"/>
  <c r="G342" i="28" s="1"/>
  <c r="G343" i="28" s="1"/>
  <c r="G344" i="28" s="1"/>
  <c r="G345" i="28" s="1"/>
  <c r="G346" i="28" s="1"/>
  <c r="G347" i="28" s="1"/>
  <c r="G348" i="28" s="1"/>
  <c r="G349" i="28" s="1"/>
  <c r="G350" i="28" s="1"/>
  <c r="G351" i="28" s="1"/>
  <c r="G352" i="28" s="1"/>
  <c r="G353" i="28" s="1"/>
  <c r="G354" i="28" s="1"/>
  <c r="G355" i="28" s="1"/>
  <c r="G356" i="28" s="1"/>
  <c r="G357" i="28" s="1"/>
  <c r="G358" i="28" s="1"/>
  <c r="G359" i="28" s="1"/>
  <c r="G360" i="28" s="1"/>
  <c r="G361" i="28" s="1"/>
  <c r="G362" i="28" s="1"/>
  <c r="G363" i="28" s="1"/>
  <c r="G364" i="28" s="1"/>
  <c r="G365" i="28" s="1"/>
  <c r="G366" i="28" s="1"/>
  <c r="G367" i="28" s="1"/>
  <c r="G368" i="28" s="1"/>
  <c r="G369" i="28" s="1"/>
  <c r="G370" i="28" s="1"/>
  <c r="G371" i="28" s="1"/>
  <c r="G372" i="28" s="1"/>
  <c r="G373" i="28" s="1"/>
  <c r="G374" i="28" s="1"/>
  <c r="G375" i="28" s="1"/>
  <c r="G376" i="28" s="1"/>
  <c r="G377" i="28" s="1"/>
  <c r="G378" i="28" s="1"/>
  <c r="G379" i="28" s="1"/>
  <c r="G380" i="28" s="1"/>
  <c r="G381" i="28" s="1"/>
  <c r="G382" i="28" s="1"/>
  <c r="G383" i="28" s="1"/>
  <c r="G384" i="28" s="1"/>
  <c r="G385" i="28" s="1"/>
  <c r="G386" i="28" s="1"/>
  <c r="G387" i="28" s="1"/>
  <c r="G388" i="28" s="1"/>
  <c r="G389" i="28" s="1"/>
  <c r="G390" i="28" s="1"/>
  <c r="G391" i="28" s="1"/>
  <c r="G392" i="28" s="1"/>
  <c r="G393" i="28" s="1"/>
  <c r="G394" i="28" s="1"/>
  <c r="G395" i="28" s="1"/>
  <c r="G396" i="28" s="1"/>
  <c r="G397" i="28" s="1"/>
  <c r="G398" i="28" s="1"/>
  <c r="G399" i="28" s="1"/>
  <c r="G400" i="28" s="1"/>
  <c r="G401" i="28" s="1"/>
  <c r="G402" i="28" s="1"/>
  <c r="G403" i="28" s="1"/>
  <c r="G404" i="28" s="1"/>
  <c r="G405" i="28" s="1"/>
  <c r="G406" i="28" s="1"/>
  <c r="G407" i="28" s="1"/>
  <c r="G408" i="28" s="1"/>
  <c r="G409" i="28" s="1"/>
  <c r="G410" i="28" s="1"/>
  <c r="G411" i="28" s="1"/>
  <c r="G412" i="28" s="1"/>
  <c r="G413" i="28" s="1"/>
  <c r="G414" i="28" s="1"/>
  <c r="G415" i="28" s="1"/>
  <c r="G416" i="28" s="1"/>
  <c r="G417" i="28" s="1"/>
  <c r="G418" i="28" s="1"/>
  <c r="G419" i="28" s="1"/>
  <c r="G420" i="28" s="1"/>
  <c r="G421" i="28" s="1"/>
  <c r="G422" i="28" s="1"/>
  <c r="G423" i="28" s="1"/>
  <c r="G424" i="28" s="1"/>
  <c r="G425" i="28" s="1"/>
  <c r="G426" i="28" s="1"/>
  <c r="G427" i="28" s="1"/>
  <c r="G428" i="28" s="1"/>
  <c r="G429" i="28" s="1"/>
  <c r="G430" i="28" s="1"/>
  <c r="G431" i="28" s="1"/>
  <c r="G432" i="28" s="1"/>
  <c r="G433" i="28" s="1"/>
  <c r="G434" i="28" s="1"/>
  <c r="G435" i="28" s="1"/>
  <c r="G436" i="28" s="1"/>
  <c r="G437" i="28" s="1"/>
  <c r="G438" i="28" s="1"/>
  <c r="G439" i="28" s="1"/>
  <c r="G440" i="28" s="1"/>
  <c r="G441" i="28" s="1"/>
  <c r="G442" i="28" s="1"/>
  <c r="G443" i="28" s="1"/>
  <c r="G444" i="28" s="1"/>
  <c r="G445" i="28" s="1"/>
  <c r="G446" i="28" s="1"/>
  <c r="G447" i="28" s="1"/>
  <c r="G448" i="28" s="1"/>
  <c r="G449" i="28" s="1"/>
  <c r="G450" i="28" s="1"/>
  <c r="G451" i="28" s="1"/>
  <c r="G452" i="28" s="1"/>
  <c r="G453" i="28" s="1"/>
  <c r="G454" i="28" s="1"/>
  <c r="G455" i="28" s="1"/>
  <c r="G456" i="28" s="1"/>
  <c r="G457" i="28" s="1"/>
  <c r="G458" i="28" s="1"/>
  <c r="G459" i="28" s="1"/>
  <c r="G460" i="28" s="1"/>
  <c r="G461" i="28" s="1"/>
  <c r="G462" i="28" s="1"/>
  <c r="G463" i="28" s="1"/>
  <c r="G464" i="28" s="1"/>
  <c r="G465" i="28" s="1"/>
  <c r="G466" i="28" s="1"/>
  <c r="G467" i="28" s="1"/>
  <c r="G468" i="28" s="1"/>
  <c r="G469" i="28" s="1"/>
  <c r="G470" i="28" s="1"/>
  <c r="G471" i="28" s="1"/>
  <c r="G472" i="28" s="1"/>
  <c r="G473" i="28" s="1"/>
  <c r="G474" i="28" s="1"/>
  <c r="G475" i="28" s="1"/>
  <c r="G476" i="28" s="1"/>
  <c r="G477" i="28" s="1"/>
  <c r="G478" i="28" s="1"/>
  <c r="G479" i="28" s="1"/>
  <c r="G480" i="28" s="1"/>
  <c r="G481" i="28" s="1"/>
  <c r="G482" i="28" s="1"/>
  <c r="G483" i="28" s="1"/>
  <c r="G484" i="28" s="1"/>
  <c r="G485" i="28" s="1"/>
  <c r="G486" i="28" s="1"/>
  <c r="G487" i="28" s="1"/>
  <c r="G488" i="28" s="1"/>
  <c r="G489" i="28" s="1"/>
  <c r="G490" i="28" s="1"/>
  <c r="G491" i="28" s="1"/>
  <c r="G492" i="28" s="1"/>
  <c r="G493" i="28" s="1"/>
  <c r="G494" i="28" s="1"/>
  <c r="G495" i="28" s="1"/>
  <c r="G496" i="28" s="1"/>
  <c r="G497" i="28" s="1"/>
  <c r="G498" i="28" s="1"/>
  <c r="G499" i="28" s="1"/>
  <c r="G500" i="28" s="1"/>
  <c r="G501" i="28" s="1"/>
  <c r="G502" i="28" s="1"/>
  <c r="G503" i="28" s="1"/>
  <c r="G504" i="28" s="1"/>
  <c r="H17" i="28"/>
  <c r="AE6" i="28" a="1"/>
  <c r="AE6" i="28" s="1"/>
  <c r="AF6" i="28" s="1"/>
  <c r="AG6" i="28" s="1"/>
  <c r="AH6" i="28" s="1"/>
  <c r="AE105" i="28" a="1"/>
  <c r="AE105" i="28" s="1"/>
  <c r="AF105" i="28" s="1"/>
  <c r="AE113" i="28" a="1"/>
  <c r="AE113" i="28" s="1"/>
  <c r="AF113" i="28" s="1"/>
  <c r="AE121" i="28" a="1"/>
  <c r="AE121" i="28" s="1"/>
  <c r="AF121" i="28" s="1"/>
  <c r="AE129" i="28" a="1"/>
  <c r="AE129" i="28" s="1"/>
  <c r="AF129" i="28" s="1"/>
  <c r="AE137" i="28" a="1"/>
  <c r="AE137" i="28" s="1"/>
  <c r="AF137" i="28" s="1"/>
  <c r="AE145" i="28" a="1"/>
  <c r="AE145" i="28" s="1"/>
  <c r="AF145" i="28" s="1"/>
  <c r="AE153" i="28" a="1"/>
  <c r="AE153" i="28" s="1"/>
  <c r="AF153" i="28" s="1"/>
  <c r="AE161" i="28" a="1"/>
  <c r="AE161" i="28" s="1"/>
  <c r="AF161" i="28" s="1"/>
  <c r="AE169" i="28" a="1"/>
  <c r="AE169" i="28" s="1"/>
  <c r="AF169" i="28" s="1"/>
  <c r="AE177" i="28" a="1"/>
  <c r="AE177" i="28" s="1"/>
  <c r="AF177" i="28" s="1"/>
  <c r="AE185" i="28" a="1"/>
  <c r="AE185" i="28" s="1"/>
  <c r="AF185" i="28" s="1"/>
  <c r="AE193" i="28" a="1"/>
  <c r="AE193" i="28" s="1"/>
  <c r="AF193" i="28" s="1"/>
  <c r="AE2" i="28" a="1"/>
  <c r="AE2" i="28" s="1"/>
  <c r="AE4" i="28" a="1"/>
  <c r="AE4" i="28" s="1"/>
  <c r="AF4" i="28" s="1"/>
  <c r="AG4" i="28" s="1"/>
  <c r="AE8" i="28" a="1"/>
  <c r="AE8" i="28" s="1"/>
  <c r="AF8" i="28" s="1"/>
  <c r="AG8" i="28" s="1"/>
  <c r="AH8" i="28" s="1"/>
  <c r="AE10" i="28" a="1"/>
  <c r="AE10" i="28" s="1"/>
  <c r="AF10" i="28" s="1"/>
  <c r="AG10" i="28" s="1"/>
  <c r="AH10" i="28" s="1"/>
  <c r="AE12" i="28" a="1"/>
  <c r="AE12" i="28" s="1"/>
  <c r="AF12" i="28" s="1"/>
  <c r="AG12" i="28" s="1"/>
  <c r="AH12" i="28" s="1"/>
  <c r="AE14" i="28" a="1"/>
  <c r="AE14" i="28" s="1"/>
  <c r="AF14" i="28" s="1"/>
  <c r="AG14" i="28" s="1"/>
  <c r="AH14" i="28" s="1"/>
  <c r="AE16" i="28" a="1"/>
  <c r="AE16" i="28" s="1"/>
  <c r="AF16" i="28" s="1"/>
  <c r="AG16" i="28" s="1"/>
  <c r="AH16" i="28" s="1"/>
  <c r="AE18" i="28" a="1"/>
  <c r="AE18" i="28" s="1"/>
  <c r="AF18" i="28" s="1"/>
  <c r="AG18" i="28" s="1"/>
  <c r="AH18" i="28" s="1"/>
  <c r="AE20" i="28" a="1"/>
  <c r="AE20" i="28" s="1"/>
  <c r="AF20" i="28" s="1"/>
  <c r="AG20" i="28" s="1"/>
  <c r="AH20" i="28" s="1"/>
  <c r="AE22" i="28" a="1"/>
  <c r="AE22" i="28" s="1"/>
  <c r="AF22" i="28" s="1"/>
  <c r="AG22" i="28" s="1"/>
  <c r="AH22" i="28" s="1"/>
  <c r="AE24" i="28" a="1"/>
  <c r="AE24" i="28" s="1"/>
  <c r="AF24" i="28" s="1"/>
  <c r="AG24" i="28" s="1"/>
  <c r="AH24" i="28" s="1"/>
  <c r="AE103" i="28" a="1"/>
  <c r="AE103" i="28" s="1"/>
  <c r="AF103" i="28" s="1"/>
  <c r="AE111" i="28" a="1"/>
  <c r="AE111" i="28" s="1"/>
  <c r="AF111" i="28" s="1"/>
  <c r="AE119" i="28" a="1"/>
  <c r="AE119" i="28" s="1"/>
  <c r="AF119" i="28" s="1"/>
  <c r="AE127" i="28" a="1"/>
  <c r="AE127" i="28" s="1"/>
  <c r="AF127" i="28" s="1"/>
  <c r="AE135" i="28" a="1"/>
  <c r="AE135" i="28" s="1"/>
  <c r="AF135" i="28" s="1"/>
  <c r="AE143" i="28" a="1"/>
  <c r="AE143" i="28" s="1"/>
  <c r="AF143" i="28" s="1"/>
  <c r="AE151" i="28" a="1"/>
  <c r="AE151" i="28" s="1"/>
  <c r="AF151" i="28" s="1"/>
  <c r="AE159" i="28" a="1"/>
  <c r="AE159" i="28" s="1"/>
  <c r="AF159" i="28" s="1"/>
  <c r="AE167" i="28" a="1"/>
  <c r="AE167" i="28" s="1"/>
  <c r="AF167" i="28" s="1"/>
  <c r="AE175" i="28" a="1"/>
  <c r="AE175" i="28" s="1"/>
  <c r="AF175" i="28" s="1"/>
  <c r="AE183" i="28" a="1"/>
  <c r="AE183" i="28" s="1"/>
  <c r="AF183" i="28" s="1"/>
  <c r="AE191" i="28" a="1"/>
  <c r="AE191" i="28" s="1"/>
  <c r="AF191" i="28" s="1"/>
  <c r="AE106" i="28" a="1"/>
  <c r="AE106" i="28" s="1"/>
  <c r="AF106" i="28" s="1"/>
  <c r="AE114" i="28" a="1"/>
  <c r="AE114" i="28" s="1"/>
  <c r="AF114" i="28" s="1"/>
  <c r="AE122" i="28" a="1"/>
  <c r="AE122" i="28" s="1"/>
  <c r="AF122" i="28" s="1"/>
  <c r="AE130" i="28" a="1"/>
  <c r="AE130" i="28" s="1"/>
  <c r="AF130" i="28" s="1"/>
  <c r="AE138" i="28" a="1"/>
  <c r="AE138" i="28" s="1"/>
  <c r="AF138" i="28" s="1"/>
  <c r="AE146" i="28" a="1"/>
  <c r="AE146" i="28" s="1"/>
  <c r="AF146" i="28" s="1"/>
  <c r="AE154" i="28" a="1"/>
  <c r="AE154" i="28" s="1"/>
  <c r="AF154" i="28" s="1"/>
  <c r="AE162" i="28" a="1"/>
  <c r="AE162" i="28" s="1"/>
  <c r="AF162" i="28" s="1"/>
  <c r="AE170" i="28" a="1"/>
  <c r="AE170" i="28" s="1"/>
  <c r="AF170" i="28" s="1"/>
  <c r="AE178" i="28" a="1"/>
  <c r="AE178" i="28" s="1"/>
  <c r="AF178" i="28" s="1"/>
  <c r="AE186" i="28" a="1"/>
  <c r="AE186" i="28" s="1"/>
  <c r="AF186" i="28" s="1"/>
  <c r="AE194" i="28" a="1"/>
  <c r="AE194" i="28" s="1"/>
  <c r="AF194" i="28" s="1"/>
  <c r="AE101" i="28" a="1"/>
  <c r="AE101" i="28" s="1"/>
  <c r="AF101" i="28" s="1"/>
  <c r="AE109" i="28" a="1"/>
  <c r="AE109" i="28" s="1"/>
  <c r="AF109" i="28" s="1"/>
  <c r="AE117" i="28" a="1"/>
  <c r="AE117" i="28" s="1"/>
  <c r="AF117" i="28" s="1"/>
  <c r="AE125" i="28" a="1"/>
  <c r="AE125" i="28" s="1"/>
  <c r="AF125" i="28" s="1"/>
  <c r="AE133" i="28" a="1"/>
  <c r="AE133" i="28" s="1"/>
  <c r="AF133" i="28" s="1"/>
  <c r="AE141" i="28" a="1"/>
  <c r="AE141" i="28" s="1"/>
  <c r="AF141" i="28" s="1"/>
  <c r="AE149" i="28" a="1"/>
  <c r="AE149" i="28" s="1"/>
  <c r="AF149" i="28" s="1"/>
  <c r="AE157" i="28" a="1"/>
  <c r="AE157" i="28" s="1"/>
  <c r="AF157" i="28" s="1"/>
  <c r="AE165" i="28" a="1"/>
  <c r="AE165" i="28" s="1"/>
  <c r="AF165" i="28" s="1"/>
  <c r="AE173" i="28" a="1"/>
  <c r="AE173" i="28" s="1"/>
  <c r="AF173" i="28" s="1"/>
  <c r="AE181" i="28" a="1"/>
  <c r="AE181" i="28" s="1"/>
  <c r="AF181" i="28" s="1"/>
  <c r="AE189" i="28" a="1"/>
  <c r="AE189" i="28" s="1"/>
  <c r="AF189" i="28" s="1"/>
  <c r="AE3" i="28" a="1"/>
  <c r="AE3" i="28" s="1"/>
  <c r="AF3" i="28" s="1"/>
  <c r="AG3" i="28" s="1"/>
  <c r="AE5" i="28" a="1"/>
  <c r="AE5" i="28" s="1"/>
  <c r="AF5" i="28" s="1"/>
  <c r="AG5" i="28" s="1"/>
  <c r="AH5" i="28" s="1"/>
  <c r="AE7" i="28" a="1"/>
  <c r="AE7" i="28" s="1"/>
  <c r="AF7" i="28" s="1"/>
  <c r="AG7" i="28" s="1"/>
  <c r="AH7" i="28" s="1"/>
  <c r="AE9" i="28" a="1"/>
  <c r="AE9" i="28" s="1"/>
  <c r="AF9" i="28" s="1"/>
  <c r="AG9" i="28" s="1"/>
  <c r="AH9" i="28" s="1"/>
  <c r="AE11" i="28" a="1"/>
  <c r="AE11" i="28" s="1"/>
  <c r="AF11" i="28" s="1"/>
  <c r="AG11" i="28" s="1"/>
  <c r="AH11" i="28" s="1"/>
  <c r="AE13" i="28" a="1"/>
  <c r="AE13" i="28" s="1"/>
  <c r="AF13" i="28" s="1"/>
  <c r="AG13" i="28" s="1"/>
  <c r="AH13" i="28" s="1"/>
  <c r="AE15" i="28" a="1"/>
  <c r="AE15" i="28" s="1"/>
  <c r="AF15" i="28" s="1"/>
  <c r="AG15" i="28" s="1"/>
  <c r="AH15" i="28" s="1"/>
  <c r="AE17" i="28" a="1"/>
  <c r="AE17" i="28" s="1"/>
  <c r="AF17" i="28" s="1"/>
  <c r="AG17" i="28" s="1"/>
  <c r="AH17" i="28" s="1"/>
  <c r="AE19" i="28" a="1"/>
  <c r="AE19" i="28" s="1"/>
  <c r="AF19" i="28" s="1"/>
  <c r="AG19" i="28" s="1"/>
  <c r="AH19" i="28" s="1"/>
  <c r="AE21" i="28" a="1"/>
  <c r="AE21" i="28" s="1"/>
  <c r="AF21" i="28" s="1"/>
  <c r="AG21" i="28" s="1"/>
  <c r="AH21" i="28" s="1"/>
  <c r="AE23" i="28" a="1"/>
  <c r="AE23" i="28" s="1"/>
  <c r="AF23" i="28" s="1"/>
  <c r="AG23" i="28" s="1"/>
  <c r="AH23" i="28" s="1"/>
  <c r="AE25" i="28" a="1"/>
  <c r="AE25" i="28" s="1"/>
  <c r="AF25" i="28" s="1"/>
  <c r="AG25" i="28" s="1"/>
  <c r="AH25" i="28" s="1"/>
  <c r="AE107" i="28" a="1"/>
  <c r="AE107" i="28" s="1"/>
  <c r="AF107" i="28" s="1"/>
  <c r="AE115" i="28" a="1"/>
  <c r="AE115" i="28" s="1"/>
  <c r="AF115" i="28" s="1"/>
  <c r="AE102" i="28" a="1"/>
  <c r="AE102" i="28" s="1"/>
  <c r="AF102" i="28" s="1"/>
  <c r="AE110" i="28" a="1"/>
  <c r="AE110" i="28" s="1"/>
  <c r="AF110" i="28" s="1"/>
  <c r="AE118" i="28" a="1"/>
  <c r="AE118" i="28" s="1"/>
  <c r="AF118" i="28" s="1"/>
  <c r="AE126" i="28" a="1"/>
  <c r="AE126" i="28" s="1"/>
  <c r="AF126" i="28" s="1"/>
  <c r="AE134" i="28" a="1"/>
  <c r="AE134" i="28" s="1"/>
  <c r="AF134" i="28" s="1"/>
  <c r="AE142" i="28" a="1"/>
  <c r="AE142" i="28" s="1"/>
  <c r="AF142" i="28" s="1"/>
  <c r="AE150" i="28" a="1"/>
  <c r="AE150" i="28" s="1"/>
  <c r="AF150" i="28" s="1"/>
  <c r="AE158" i="28" a="1"/>
  <c r="AE158" i="28" s="1"/>
  <c r="AF158" i="28" s="1"/>
  <c r="AE166" i="28" a="1"/>
  <c r="AE166" i="28" s="1"/>
  <c r="AF166" i="28" s="1"/>
  <c r="AE174" i="28" a="1"/>
  <c r="AE174" i="28" s="1"/>
  <c r="AF174" i="28" s="1"/>
  <c r="AE182" i="28" a="1"/>
  <c r="AE182" i="28" s="1"/>
  <c r="AF182" i="28" s="1"/>
  <c r="AE190" i="28" a="1"/>
  <c r="AE190" i="28" s="1"/>
  <c r="AF190" i="28" s="1"/>
  <c r="AE26" i="28" a="1"/>
  <c r="AE26" i="28" s="1"/>
  <c r="AF26" i="28" s="1"/>
  <c r="AG26" i="28" s="1"/>
  <c r="AH26" i="28" s="1"/>
  <c r="AE34" i="28" a="1"/>
  <c r="AE34" i="28" s="1"/>
  <c r="AF34" i="28" s="1"/>
  <c r="AG34" i="28" s="1"/>
  <c r="AH34" i="28" s="1"/>
  <c r="AE42" i="28" a="1"/>
  <c r="AE42" i="28" s="1"/>
  <c r="AF42" i="28" s="1"/>
  <c r="AG42" i="28" s="1"/>
  <c r="AH42" i="28" s="1"/>
  <c r="AE50" i="28" a="1"/>
  <c r="AE50" i="28" s="1"/>
  <c r="AF50" i="28" s="1"/>
  <c r="AG50" i="28" s="1"/>
  <c r="AH50" i="28" s="1"/>
  <c r="AE58" i="28" a="1"/>
  <c r="AE58" i="28" s="1"/>
  <c r="AF58" i="28" s="1"/>
  <c r="AG58" i="28" s="1"/>
  <c r="AH58" i="28" s="1"/>
  <c r="AE66" i="28" a="1"/>
  <c r="AE66" i="28" s="1"/>
  <c r="AF66" i="28" s="1"/>
  <c r="AG66" i="28" s="1"/>
  <c r="AH66" i="28" s="1"/>
  <c r="AE74" i="28" a="1"/>
  <c r="AE74" i="28" s="1"/>
  <c r="AF74" i="28" s="1"/>
  <c r="AG74" i="28" s="1"/>
  <c r="AH74" i="28" s="1"/>
  <c r="AE82" i="28" a="1"/>
  <c r="AE82" i="28" s="1"/>
  <c r="AF82" i="28" s="1"/>
  <c r="AG82" i="28" s="1"/>
  <c r="AH82" i="28" s="1"/>
  <c r="AE90" i="28" a="1"/>
  <c r="AE90" i="28" s="1"/>
  <c r="AF90" i="28" s="1"/>
  <c r="AG90" i="28" s="1"/>
  <c r="AH90" i="28" s="1"/>
  <c r="AE98" i="28" a="1"/>
  <c r="AE98" i="28" s="1"/>
  <c r="AF98" i="28" s="1"/>
  <c r="AG98" i="28" s="1"/>
  <c r="AH98" i="28" s="1"/>
  <c r="AE108" i="28" a="1"/>
  <c r="AE108" i="28" s="1"/>
  <c r="AF108" i="28" s="1"/>
  <c r="AE132" i="28" a="1"/>
  <c r="AE132" i="28" s="1"/>
  <c r="AF132" i="28" s="1"/>
  <c r="AE139" i="28" a="1"/>
  <c r="AE139" i="28" s="1"/>
  <c r="AF139" i="28" s="1"/>
  <c r="AE168" i="28" a="1"/>
  <c r="AE168" i="28" s="1"/>
  <c r="AF168" i="28" s="1"/>
  <c r="AE200" i="28" a="1"/>
  <c r="AE200" i="28" s="1"/>
  <c r="AF200" i="28" s="1"/>
  <c r="AE208" i="28" a="1"/>
  <c r="AE208" i="28" s="1"/>
  <c r="AF208" i="28" s="1"/>
  <c r="AE216" i="28" a="1"/>
  <c r="AE216" i="28" s="1"/>
  <c r="AF216" i="28" s="1"/>
  <c r="AE224" i="28" a="1"/>
  <c r="AE224" i="28" s="1"/>
  <c r="AF224" i="28" s="1"/>
  <c r="AE232" i="28" a="1"/>
  <c r="AE232" i="28" s="1"/>
  <c r="AF232" i="28" s="1"/>
  <c r="AE240" i="28" a="1"/>
  <c r="AE240" i="28" s="1"/>
  <c r="AF240" i="28" s="1"/>
  <c r="AE248" i="28" a="1"/>
  <c r="AE248" i="28" s="1"/>
  <c r="AF248" i="28" s="1"/>
  <c r="AE256" i="28" a="1"/>
  <c r="AE256" i="28" s="1"/>
  <c r="AF256" i="28" s="1"/>
  <c r="AE264" i="28" a="1"/>
  <c r="AE264" i="28" s="1"/>
  <c r="AF264" i="28" s="1"/>
  <c r="AE272" i="28" a="1"/>
  <c r="AE272" i="28" s="1"/>
  <c r="AF272" i="28" s="1"/>
  <c r="AE280" i="28" a="1"/>
  <c r="AE280" i="28" s="1"/>
  <c r="AF280" i="28" s="1"/>
  <c r="AE288" i="28" a="1"/>
  <c r="AE288" i="28" s="1"/>
  <c r="AF288" i="28" s="1"/>
  <c r="AE296" i="28" a="1"/>
  <c r="AE296" i="28" s="1"/>
  <c r="AF296" i="28" s="1"/>
  <c r="AE308" i="28" a="1"/>
  <c r="AE308" i="28" s="1"/>
  <c r="AF308" i="28" s="1"/>
  <c r="AE316" i="28" a="1"/>
  <c r="AE316" i="28" s="1"/>
  <c r="AF316" i="28" s="1"/>
  <c r="AE324" i="28" a="1"/>
  <c r="AE324" i="28" s="1"/>
  <c r="AF324" i="28" s="1"/>
  <c r="AE332" i="28" a="1"/>
  <c r="AE332" i="28" s="1"/>
  <c r="AF332" i="28" s="1"/>
  <c r="AE340" i="28" a="1"/>
  <c r="AE340" i="28" s="1"/>
  <c r="AF340" i="28" s="1"/>
  <c r="AE348" i="28" a="1"/>
  <c r="AE348" i="28" s="1"/>
  <c r="AF348" i="28" s="1"/>
  <c r="AE356" i="28" a="1"/>
  <c r="AE356" i="28" s="1"/>
  <c r="AF356" i="28" s="1"/>
  <c r="AE27" i="28" a="1"/>
  <c r="AE27" i="28" s="1"/>
  <c r="AF27" i="28" s="1"/>
  <c r="AG27" i="28" s="1"/>
  <c r="AH27" i="28" s="1"/>
  <c r="AE35" i="28" a="1"/>
  <c r="AE35" i="28" s="1"/>
  <c r="AF35" i="28" s="1"/>
  <c r="AG35" i="28" s="1"/>
  <c r="AH35" i="28" s="1"/>
  <c r="AE43" i="28" a="1"/>
  <c r="AE43" i="28" s="1"/>
  <c r="AF43" i="28" s="1"/>
  <c r="AG43" i="28" s="1"/>
  <c r="AH43" i="28" s="1"/>
  <c r="AE51" i="28" a="1"/>
  <c r="AE51" i="28" s="1"/>
  <c r="AF51" i="28" s="1"/>
  <c r="AG51" i="28" s="1"/>
  <c r="AH51" i="28" s="1"/>
  <c r="AE59" i="28" a="1"/>
  <c r="AE59" i="28" s="1"/>
  <c r="AF59" i="28" s="1"/>
  <c r="AG59" i="28" s="1"/>
  <c r="AH59" i="28" s="1"/>
  <c r="AE67" i="28" a="1"/>
  <c r="AE67" i="28" s="1"/>
  <c r="AF67" i="28" s="1"/>
  <c r="AG67" i="28" s="1"/>
  <c r="AH67" i="28" s="1"/>
  <c r="AE75" i="28" a="1"/>
  <c r="AE75" i="28" s="1"/>
  <c r="AF75" i="28" s="1"/>
  <c r="AG75" i="28" s="1"/>
  <c r="AH75" i="28" s="1"/>
  <c r="AE83" i="28" a="1"/>
  <c r="AE83" i="28" s="1"/>
  <c r="AF83" i="28" s="1"/>
  <c r="AG83" i="28" s="1"/>
  <c r="AH83" i="28" s="1"/>
  <c r="AE91" i="28" a="1"/>
  <c r="AE91" i="28" s="1"/>
  <c r="AF91" i="28" s="1"/>
  <c r="AG91" i="28" s="1"/>
  <c r="AH91" i="28" s="1"/>
  <c r="AE99" i="28" a="1"/>
  <c r="AE99" i="28" s="1"/>
  <c r="AF99" i="28" s="1"/>
  <c r="AG99" i="28" s="1"/>
  <c r="AH99" i="28" s="1"/>
  <c r="AE140" i="28" a="1"/>
  <c r="AE140" i="28" s="1"/>
  <c r="AF140" i="28" s="1"/>
  <c r="AE147" i="28" a="1"/>
  <c r="AE147" i="28" s="1"/>
  <c r="AF147" i="28" s="1"/>
  <c r="AE176" i="28" a="1"/>
  <c r="AE176" i="28" s="1"/>
  <c r="AF176" i="28" s="1"/>
  <c r="AE195" i="28" a="1"/>
  <c r="AE195" i="28" s="1"/>
  <c r="AF195" i="28" s="1"/>
  <c r="AE203" i="28" a="1"/>
  <c r="AE203" i="28" s="1"/>
  <c r="AF203" i="28" s="1"/>
  <c r="AE211" i="28" a="1"/>
  <c r="AE211" i="28" s="1"/>
  <c r="AF211" i="28" s="1"/>
  <c r="AE219" i="28" a="1"/>
  <c r="AE219" i="28" s="1"/>
  <c r="AF219" i="28" s="1"/>
  <c r="AE227" i="28" a="1"/>
  <c r="AE227" i="28" s="1"/>
  <c r="AF227" i="28" s="1"/>
  <c r="AE235" i="28" a="1"/>
  <c r="AE235" i="28" s="1"/>
  <c r="AF235" i="28" s="1"/>
  <c r="AE243" i="28" a="1"/>
  <c r="AE243" i="28" s="1"/>
  <c r="AF243" i="28" s="1"/>
  <c r="AE251" i="28" a="1"/>
  <c r="AE251" i="28" s="1"/>
  <c r="AF251" i="28" s="1"/>
  <c r="AE259" i="28" a="1"/>
  <c r="AE259" i="28" s="1"/>
  <c r="AF259" i="28" s="1"/>
  <c r="AE267" i="28" a="1"/>
  <c r="AE267" i="28" s="1"/>
  <c r="AF267" i="28" s="1"/>
  <c r="AE275" i="28" a="1"/>
  <c r="AE275" i="28" s="1"/>
  <c r="AF275" i="28" s="1"/>
  <c r="AE283" i="28" a="1"/>
  <c r="AE283" i="28" s="1"/>
  <c r="AF283" i="28" s="1"/>
  <c r="AE291" i="28" a="1"/>
  <c r="AE291" i="28" s="1"/>
  <c r="AF291" i="28" s="1"/>
  <c r="AE299" i="28" a="1"/>
  <c r="AE299" i="28" s="1"/>
  <c r="AF299" i="28" s="1"/>
  <c r="AE311" i="28" a="1"/>
  <c r="AE311" i="28" s="1"/>
  <c r="AF311" i="28" s="1"/>
  <c r="AE319" i="28" a="1"/>
  <c r="AE319" i="28" s="1"/>
  <c r="AF319" i="28" s="1"/>
  <c r="AE327" i="28" a="1"/>
  <c r="AE327" i="28" s="1"/>
  <c r="AF327" i="28" s="1"/>
  <c r="AE335" i="28" a="1"/>
  <c r="AE335" i="28" s="1"/>
  <c r="AF335" i="28" s="1"/>
  <c r="AE343" i="28" a="1"/>
  <c r="AE343" i="28" s="1"/>
  <c r="AF343" i="28" s="1"/>
  <c r="AE351" i="28" a="1"/>
  <c r="AE351" i="28" s="1"/>
  <c r="AF351" i="28" s="1"/>
  <c r="AE359" i="28" a="1"/>
  <c r="AE359" i="28" s="1"/>
  <c r="AF359" i="28" s="1"/>
  <c r="AE28" i="28" a="1"/>
  <c r="AE28" i="28" s="1"/>
  <c r="AF28" i="28" s="1"/>
  <c r="AG28" i="28" s="1"/>
  <c r="AH28" i="28" s="1"/>
  <c r="AE36" i="28" a="1"/>
  <c r="AE36" i="28" s="1"/>
  <c r="AF36" i="28" s="1"/>
  <c r="AG36" i="28" s="1"/>
  <c r="AH36" i="28" s="1"/>
  <c r="AE44" i="28" a="1"/>
  <c r="AE44" i="28" s="1"/>
  <c r="AF44" i="28" s="1"/>
  <c r="AG44" i="28" s="1"/>
  <c r="AH44" i="28" s="1"/>
  <c r="AE52" i="28" a="1"/>
  <c r="AE52" i="28" s="1"/>
  <c r="AF52" i="28" s="1"/>
  <c r="AG52" i="28" s="1"/>
  <c r="AH52" i="28" s="1"/>
  <c r="AE60" i="28" a="1"/>
  <c r="AE60" i="28" s="1"/>
  <c r="AF60" i="28" s="1"/>
  <c r="AG60" i="28" s="1"/>
  <c r="AH60" i="28" s="1"/>
  <c r="AE68" i="28" a="1"/>
  <c r="AE68" i="28" s="1"/>
  <c r="AF68" i="28" s="1"/>
  <c r="AG68" i="28" s="1"/>
  <c r="AH68" i="28" s="1"/>
  <c r="AE76" i="28" a="1"/>
  <c r="AE76" i="28" s="1"/>
  <c r="AF76" i="28" s="1"/>
  <c r="AG76" i="28" s="1"/>
  <c r="AH76" i="28" s="1"/>
  <c r="AE84" i="28" a="1"/>
  <c r="AE84" i="28" s="1"/>
  <c r="AF84" i="28" s="1"/>
  <c r="AG84" i="28" s="1"/>
  <c r="AH84" i="28" s="1"/>
  <c r="AE92" i="28" a="1"/>
  <c r="AE92" i="28" s="1"/>
  <c r="AF92" i="28" s="1"/>
  <c r="AG92" i="28" s="1"/>
  <c r="AH92" i="28" s="1"/>
  <c r="AE100" i="28" a="1"/>
  <c r="AE100" i="28" s="1"/>
  <c r="AF100" i="28" s="1"/>
  <c r="AG100" i="28" s="1"/>
  <c r="AH100" i="28" s="1"/>
  <c r="AE120" i="28" a="1"/>
  <c r="AE120" i="28" s="1"/>
  <c r="AF120" i="28" s="1"/>
  <c r="AE148" i="28" a="1"/>
  <c r="AE148" i="28" s="1"/>
  <c r="AF148" i="28" s="1"/>
  <c r="AE155" i="28" a="1"/>
  <c r="AE155" i="28" s="1"/>
  <c r="AF155" i="28" s="1"/>
  <c r="AE184" i="28" a="1"/>
  <c r="AE184" i="28" s="1"/>
  <c r="AF184" i="28" s="1"/>
  <c r="AE198" i="28" a="1"/>
  <c r="AE198" i="28" s="1"/>
  <c r="AF198" i="28" s="1"/>
  <c r="AE206" i="28" a="1"/>
  <c r="AE206" i="28" s="1"/>
  <c r="AF206" i="28" s="1"/>
  <c r="AE214" i="28" a="1"/>
  <c r="AE214" i="28" s="1"/>
  <c r="AF214" i="28" s="1"/>
  <c r="AE222" i="28" a="1"/>
  <c r="AE222" i="28" s="1"/>
  <c r="AF222" i="28" s="1"/>
  <c r="AE230" i="28" a="1"/>
  <c r="AE230" i="28" s="1"/>
  <c r="AF230" i="28" s="1"/>
  <c r="AE238" i="28" a="1"/>
  <c r="AE238" i="28" s="1"/>
  <c r="AF238" i="28" s="1"/>
  <c r="AE246" i="28" a="1"/>
  <c r="AE246" i="28" s="1"/>
  <c r="AF246" i="28" s="1"/>
  <c r="AE254" i="28" a="1"/>
  <c r="AE254" i="28" s="1"/>
  <c r="AF254" i="28" s="1"/>
  <c r="AE262" i="28" a="1"/>
  <c r="AE262" i="28" s="1"/>
  <c r="AF262" i="28" s="1"/>
  <c r="AE270" i="28" a="1"/>
  <c r="AE270" i="28" s="1"/>
  <c r="AF270" i="28" s="1"/>
  <c r="AE278" i="28" a="1"/>
  <c r="AE278" i="28" s="1"/>
  <c r="AF278" i="28" s="1"/>
  <c r="AE286" i="28" a="1"/>
  <c r="AE286" i="28" s="1"/>
  <c r="AF286" i="28" s="1"/>
  <c r="AE294" i="28" a="1"/>
  <c r="AE294" i="28" s="1"/>
  <c r="AF294" i="28" s="1"/>
  <c r="AE302" i="28" a="1"/>
  <c r="AE302" i="28" s="1"/>
  <c r="AF302" i="28" s="1"/>
  <c r="AE314" i="28" a="1"/>
  <c r="AE314" i="28" s="1"/>
  <c r="AF314" i="28" s="1"/>
  <c r="AE322" i="28" a="1"/>
  <c r="AE322" i="28" s="1"/>
  <c r="AF322" i="28" s="1"/>
  <c r="AE330" i="28" a="1"/>
  <c r="AE330" i="28" s="1"/>
  <c r="AF330" i="28" s="1"/>
  <c r="AE338" i="28" a="1"/>
  <c r="AE338" i="28" s="1"/>
  <c r="AF338" i="28" s="1"/>
  <c r="AE346" i="28" a="1"/>
  <c r="AE346" i="28" s="1"/>
  <c r="AF346" i="28" s="1"/>
  <c r="AE354" i="28" a="1"/>
  <c r="AE354" i="28" s="1"/>
  <c r="AF354" i="28" s="1"/>
  <c r="AE29" i="28" a="1"/>
  <c r="AE29" i="28" s="1"/>
  <c r="AF29" i="28" s="1"/>
  <c r="AG29" i="28" s="1"/>
  <c r="AH29" i="28" s="1"/>
  <c r="AE37" i="28" a="1"/>
  <c r="AE37" i="28" s="1"/>
  <c r="AF37" i="28" s="1"/>
  <c r="AG37" i="28" s="1"/>
  <c r="AH37" i="28" s="1"/>
  <c r="AE45" i="28" a="1"/>
  <c r="AE45" i="28" s="1"/>
  <c r="AF45" i="28" s="1"/>
  <c r="AG45" i="28" s="1"/>
  <c r="AH45" i="28" s="1"/>
  <c r="AE53" i="28" a="1"/>
  <c r="AE53" i="28" s="1"/>
  <c r="AF53" i="28" s="1"/>
  <c r="AG53" i="28" s="1"/>
  <c r="AH53" i="28" s="1"/>
  <c r="AE61" i="28" a="1"/>
  <c r="AE61" i="28" s="1"/>
  <c r="AF61" i="28" s="1"/>
  <c r="AG61" i="28" s="1"/>
  <c r="AH61" i="28" s="1"/>
  <c r="AE69" i="28" a="1"/>
  <c r="AE69" i="28" s="1"/>
  <c r="AF69" i="28" s="1"/>
  <c r="AG69" i="28" s="1"/>
  <c r="AH69" i="28" s="1"/>
  <c r="AE77" i="28" a="1"/>
  <c r="AE77" i="28" s="1"/>
  <c r="AF77" i="28" s="1"/>
  <c r="AG77" i="28" s="1"/>
  <c r="AH77" i="28" s="1"/>
  <c r="AE85" i="28" a="1"/>
  <c r="AE85" i="28" s="1"/>
  <c r="AF85" i="28" s="1"/>
  <c r="AG85" i="28" s="1"/>
  <c r="AH85" i="28" s="1"/>
  <c r="AE93" i="28" a="1"/>
  <c r="AE93" i="28" s="1"/>
  <c r="AF93" i="28" s="1"/>
  <c r="AG93" i="28" s="1"/>
  <c r="AH93" i="28" s="1"/>
  <c r="AE112" i="28" a="1"/>
  <c r="AE112" i="28" s="1"/>
  <c r="AF112" i="28" s="1"/>
  <c r="AE128" i="28" a="1"/>
  <c r="AE128" i="28" s="1"/>
  <c r="AF128" i="28" s="1"/>
  <c r="AE156" i="28" a="1"/>
  <c r="AE156" i="28" s="1"/>
  <c r="AF156" i="28" s="1"/>
  <c r="AE163" i="28" a="1"/>
  <c r="AE163" i="28" s="1"/>
  <c r="AF163" i="28" s="1"/>
  <c r="AE192" i="28" a="1"/>
  <c r="AE192" i="28" s="1"/>
  <c r="AF192" i="28" s="1"/>
  <c r="AE201" i="28" a="1"/>
  <c r="AE201" i="28" s="1"/>
  <c r="AF201" i="28" s="1"/>
  <c r="AE209" i="28" a="1"/>
  <c r="AE209" i="28" s="1"/>
  <c r="AF209" i="28" s="1"/>
  <c r="AE217" i="28" a="1"/>
  <c r="AE217" i="28" s="1"/>
  <c r="AF217" i="28" s="1"/>
  <c r="AE225" i="28" a="1"/>
  <c r="AE225" i="28" s="1"/>
  <c r="AF225" i="28" s="1"/>
  <c r="AE233" i="28" a="1"/>
  <c r="AE233" i="28" s="1"/>
  <c r="AF233" i="28" s="1"/>
  <c r="AE241" i="28" a="1"/>
  <c r="AE241" i="28" s="1"/>
  <c r="AF241" i="28" s="1"/>
  <c r="AE249" i="28" a="1"/>
  <c r="AE249" i="28" s="1"/>
  <c r="AF249" i="28" s="1"/>
  <c r="AE257" i="28" a="1"/>
  <c r="AE257" i="28" s="1"/>
  <c r="AF257" i="28" s="1"/>
  <c r="AE265" i="28" a="1"/>
  <c r="AE265" i="28" s="1"/>
  <c r="AF265" i="28" s="1"/>
  <c r="AE273" i="28" a="1"/>
  <c r="AE273" i="28" s="1"/>
  <c r="AF273" i="28" s="1"/>
  <c r="AE281" i="28" a="1"/>
  <c r="AE281" i="28" s="1"/>
  <c r="AF281" i="28" s="1"/>
  <c r="AE289" i="28" a="1"/>
  <c r="AE289" i="28" s="1"/>
  <c r="AF289" i="28" s="1"/>
  <c r="AE297" i="28" a="1"/>
  <c r="AE297" i="28" s="1"/>
  <c r="AF297" i="28" s="1"/>
  <c r="AE309" i="28" a="1"/>
  <c r="AE309" i="28" s="1"/>
  <c r="AF309" i="28" s="1"/>
  <c r="AE317" i="28" a="1"/>
  <c r="AE317" i="28" s="1"/>
  <c r="AF317" i="28" s="1"/>
  <c r="AE325" i="28" a="1"/>
  <c r="AE325" i="28" s="1"/>
  <c r="AF325" i="28" s="1"/>
  <c r="AE333" i="28" a="1"/>
  <c r="AE333" i="28" s="1"/>
  <c r="AF333" i="28" s="1"/>
  <c r="AE341" i="28" a="1"/>
  <c r="AE341" i="28" s="1"/>
  <c r="AF341" i="28" s="1"/>
  <c r="AE349" i="28" a="1"/>
  <c r="AE349" i="28" s="1"/>
  <c r="AF349" i="28" s="1"/>
  <c r="AE357" i="28" a="1"/>
  <c r="AE357" i="28" s="1"/>
  <c r="AF357" i="28" s="1"/>
  <c r="AE30" i="28" a="1"/>
  <c r="AE30" i="28" s="1"/>
  <c r="AF30" i="28" s="1"/>
  <c r="AG30" i="28" s="1"/>
  <c r="AH30" i="28" s="1"/>
  <c r="AE38" i="28" a="1"/>
  <c r="AE38" i="28" s="1"/>
  <c r="AF38" i="28" s="1"/>
  <c r="AG38" i="28" s="1"/>
  <c r="AH38" i="28" s="1"/>
  <c r="AE46" i="28" a="1"/>
  <c r="AE46" i="28" s="1"/>
  <c r="AF46" i="28" s="1"/>
  <c r="AG46" i="28" s="1"/>
  <c r="AH46" i="28" s="1"/>
  <c r="AE54" i="28" a="1"/>
  <c r="AE54" i="28" s="1"/>
  <c r="AF54" i="28" s="1"/>
  <c r="AG54" i="28" s="1"/>
  <c r="AH54" i="28" s="1"/>
  <c r="AE62" i="28" a="1"/>
  <c r="AE62" i="28" s="1"/>
  <c r="AF62" i="28" s="1"/>
  <c r="AG62" i="28" s="1"/>
  <c r="AH62" i="28" s="1"/>
  <c r="AE70" i="28" a="1"/>
  <c r="AE70" i="28" s="1"/>
  <c r="AF70" i="28" s="1"/>
  <c r="AG70" i="28" s="1"/>
  <c r="AH70" i="28" s="1"/>
  <c r="AE78" i="28" a="1"/>
  <c r="AE78" i="28" s="1"/>
  <c r="AF78" i="28" s="1"/>
  <c r="AG78" i="28" s="1"/>
  <c r="AH78" i="28" s="1"/>
  <c r="AE86" i="28" a="1"/>
  <c r="AE86" i="28" s="1"/>
  <c r="AF86" i="28" s="1"/>
  <c r="AG86" i="28" s="1"/>
  <c r="AH86" i="28" s="1"/>
  <c r="AE94" i="28" a="1"/>
  <c r="AE94" i="28" s="1"/>
  <c r="AF94" i="28" s="1"/>
  <c r="AG94" i="28" s="1"/>
  <c r="AH94" i="28" s="1"/>
  <c r="AE136" i="28" a="1"/>
  <c r="AE136" i="28" s="1"/>
  <c r="AF136" i="28" s="1"/>
  <c r="AE164" i="28" a="1"/>
  <c r="AE164" i="28" s="1"/>
  <c r="AF164" i="28" s="1"/>
  <c r="AE171" i="28" a="1"/>
  <c r="AE171" i="28" s="1"/>
  <c r="AF171" i="28" s="1"/>
  <c r="AE196" i="28" a="1"/>
  <c r="AE196" i="28" s="1"/>
  <c r="AF196" i="28" s="1"/>
  <c r="AE204" i="28" a="1"/>
  <c r="AE204" i="28" s="1"/>
  <c r="AF204" i="28" s="1"/>
  <c r="AE212" i="28" a="1"/>
  <c r="AE212" i="28" s="1"/>
  <c r="AF212" i="28" s="1"/>
  <c r="AE220" i="28" a="1"/>
  <c r="AE220" i="28" s="1"/>
  <c r="AF220" i="28" s="1"/>
  <c r="AE228" i="28" a="1"/>
  <c r="AE228" i="28" s="1"/>
  <c r="AF228" i="28" s="1"/>
  <c r="AE236" i="28" a="1"/>
  <c r="AE236" i="28" s="1"/>
  <c r="AF236" i="28" s="1"/>
  <c r="AE244" i="28" a="1"/>
  <c r="AE244" i="28" s="1"/>
  <c r="AF244" i="28" s="1"/>
  <c r="AE252" i="28" a="1"/>
  <c r="AE252" i="28" s="1"/>
  <c r="AF252" i="28" s="1"/>
  <c r="AE260" i="28" a="1"/>
  <c r="AE260" i="28" s="1"/>
  <c r="AF260" i="28" s="1"/>
  <c r="AE268" i="28" a="1"/>
  <c r="AE268" i="28" s="1"/>
  <c r="AF268" i="28" s="1"/>
  <c r="AE276" i="28" a="1"/>
  <c r="AE276" i="28" s="1"/>
  <c r="AF276" i="28" s="1"/>
  <c r="AE284" i="28" a="1"/>
  <c r="AE284" i="28" s="1"/>
  <c r="AF284" i="28" s="1"/>
  <c r="AE292" i="28" a="1"/>
  <c r="AE292" i="28" s="1"/>
  <c r="AF292" i="28" s="1"/>
  <c r="AE300" i="28" a="1"/>
  <c r="AE300" i="28" s="1"/>
  <c r="AF300" i="28" s="1"/>
  <c r="AE312" i="28" a="1"/>
  <c r="AE312" i="28" s="1"/>
  <c r="AF312" i="28" s="1"/>
  <c r="AE320" i="28" a="1"/>
  <c r="AE320" i="28" s="1"/>
  <c r="AF320" i="28" s="1"/>
  <c r="AE328" i="28" a="1"/>
  <c r="AE328" i="28" s="1"/>
  <c r="AF328" i="28" s="1"/>
  <c r="AE336" i="28" a="1"/>
  <c r="AE336" i="28" s="1"/>
  <c r="AF336" i="28" s="1"/>
  <c r="AE344" i="28" a="1"/>
  <c r="AE344" i="28" s="1"/>
  <c r="AF344" i="28" s="1"/>
  <c r="AE352" i="28" a="1"/>
  <c r="AE352" i="28" s="1"/>
  <c r="AF352" i="28" s="1"/>
  <c r="AE360" i="28" a="1"/>
  <c r="AE360" i="28" s="1"/>
  <c r="AF360" i="28" s="1"/>
  <c r="AE368" i="28" a="1"/>
  <c r="AE368" i="28" s="1"/>
  <c r="AF368" i="28" s="1"/>
  <c r="AE31" i="28" a="1"/>
  <c r="AE31" i="28" s="1"/>
  <c r="AF31" i="28" s="1"/>
  <c r="AG31" i="28" s="1"/>
  <c r="AH31" i="28" s="1"/>
  <c r="AE39" i="28" a="1"/>
  <c r="AE39" i="28" s="1"/>
  <c r="AF39" i="28" s="1"/>
  <c r="AG39" i="28" s="1"/>
  <c r="AH39" i="28" s="1"/>
  <c r="AE47" i="28" a="1"/>
  <c r="AE47" i="28" s="1"/>
  <c r="AF47" i="28" s="1"/>
  <c r="AG47" i="28" s="1"/>
  <c r="AH47" i="28" s="1"/>
  <c r="AE55" i="28" a="1"/>
  <c r="AE55" i="28" s="1"/>
  <c r="AF55" i="28" s="1"/>
  <c r="AG55" i="28" s="1"/>
  <c r="AH55" i="28" s="1"/>
  <c r="AE63" i="28" a="1"/>
  <c r="AE63" i="28" s="1"/>
  <c r="AF63" i="28" s="1"/>
  <c r="AG63" i="28" s="1"/>
  <c r="AH63" i="28" s="1"/>
  <c r="AE71" i="28" a="1"/>
  <c r="AE71" i="28" s="1"/>
  <c r="AF71" i="28" s="1"/>
  <c r="AG71" i="28" s="1"/>
  <c r="AH71" i="28" s="1"/>
  <c r="AE79" i="28" a="1"/>
  <c r="AE79" i="28" s="1"/>
  <c r="AF79" i="28" s="1"/>
  <c r="AG79" i="28" s="1"/>
  <c r="AH79" i="28" s="1"/>
  <c r="AE87" i="28" a="1"/>
  <c r="AE87" i="28" s="1"/>
  <c r="AF87" i="28" s="1"/>
  <c r="AG87" i="28" s="1"/>
  <c r="AH87" i="28" s="1"/>
  <c r="AE95" i="28" a="1"/>
  <c r="AE95" i="28" s="1"/>
  <c r="AF95" i="28" s="1"/>
  <c r="AG95" i="28" s="1"/>
  <c r="AH95" i="28" s="1"/>
  <c r="AE104" i="28" a="1"/>
  <c r="AE104" i="28" s="1"/>
  <c r="AF104" i="28" s="1"/>
  <c r="AE144" i="28" a="1"/>
  <c r="AE144" i="28" s="1"/>
  <c r="AF144" i="28" s="1"/>
  <c r="AE172" i="28" a="1"/>
  <c r="AE172" i="28" s="1"/>
  <c r="AF172" i="28" s="1"/>
  <c r="AE179" i="28" a="1"/>
  <c r="AE179" i="28" s="1"/>
  <c r="AF179" i="28" s="1"/>
  <c r="AE199" i="28" a="1"/>
  <c r="AE199" i="28" s="1"/>
  <c r="AF199" i="28" s="1"/>
  <c r="AE207" i="28" a="1"/>
  <c r="AE207" i="28" s="1"/>
  <c r="AF207" i="28" s="1"/>
  <c r="AE215" i="28" a="1"/>
  <c r="AE215" i="28" s="1"/>
  <c r="AF215" i="28" s="1"/>
  <c r="AE223" i="28" a="1"/>
  <c r="AE223" i="28" s="1"/>
  <c r="AF223" i="28" s="1"/>
  <c r="AE231" i="28" a="1"/>
  <c r="AE231" i="28" s="1"/>
  <c r="AF231" i="28" s="1"/>
  <c r="AE239" i="28" a="1"/>
  <c r="AE239" i="28" s="1"/>
  <c r="AF239" i="28" s="1"/>
  <c r="AE247" i="28" a="1"/>
  <c r="AE247" i="28" s="1"/>
  <c r="AF247" i="28" s="1"/>
  <c r="AE255" i="28" a="1"/>
  <c r="AE255" i="28" s="1"/>
  <c r="AF255" i="28" s="1"/>
  <c r="AE263" i="28" a="1"/>
  <c r="AE263" i="28" s="1"/>
  <c r="AF263" i="28" s="1"/>
  <c r="AE271" i="28" a="1"/>
  <c r="AE271" i="28" s="1"/>
  <c r="AF271" i="28" s="1"/>
  <c r="AE279" i="28" a="1"/>
  <c r="AE279" i="28" s="1"/>
  <c r="AF279" i="28" s="1"/>
  <c r="AE287" i="28" a="1"/>
  <c r="AE287" i="28" s="1"/>
  <c r="AF287" i="28" s="1"/>
  <c r="AE295" i="28" a="1"/>
  <c r="AE295" i="28" s="1"/>
  <c r="AF295" i="28" s="1"/>
  <c r="AE303" i="28" a="1"/>
  <c r="AE303" i="28" s="1"/>
  <c r="AF303" i="28" s="1"/>
  <c r="AE315" i="28" a="1"/>
  <c r="AE315" i="28" s="1"/>
  <c r="AF315" i="28" s="1"/>
  <c r="AE323" i="28" a="1"/>
  <c r="AE323" i="28" s="1"/>
  <c r="AF323" i="28" s="1"/>
  <c r="AE331" i="28" a="1"/>
  <c r="AE331" i="28" s="1"/>
  <c r="AF331" i="28" s="1"/>
  <c r="AE339" i="28" a="1"/>
  <c r="AE339" i="28" s="1"/>
  <c r="AF339" i="28" s="1"/>
  <c r="AE32" i="28" a="1"/>
  <c r="AE32" i="28" s="1"/>
  <c r="AF32" i="28" s="1"/>
  <c r="AG32" i="28" s="1"/>
  <c r="AH32" i="28" s="1"/>
  <c r="AE40" i="28" a="1"/>
  <c r="AE40" i="28" s="1"/>
  <c r="AF40" i="28" s="1"/>
  <c r="AG40" i="28" s="1"/>
  <c r="AH40" i="28" s="1"/>
  <c r="AE48" i="28" a="1"/>
  <c r="AE48" i="28" s="1"/>
  <c r="AF48" i="28" s="1"/>
  <c r="AG48" i="28" s="1"/>
  <c r="AH48" i="28" s="1"/>
  <c r="AE56" i="28" a="1"/>
  <c r="AE56" i="28" s="1"/>
  <c r="AF56" i="28" s="1"/>
  <c r="AG56" i="28" s="1"/>
  <c r="AH56" i="28" s="1"/>
  <c r="AE64" i="28" a="1"/>
  <c r="AE64" i="28" s="1"/>
  <c r="AF64" i="28" s="1"/>
  <c r="AG64" i="28" s="1"/>
  <c r="AH64" i="28" s="1"/>
  <c r="AE72" i="28" a="1"/>
  <c r="AE72" i="28" s="1"/>
  <c r="AF72" i="28" s="1"/>
  <c r="AG72" i="28" s="1"/>
  <c r="AH72" i="28" s="1"/>
  <c r="AE80" i="28" a="1"/>
  <c r="AE80" i="28" s="1"/>
  <c r="AF80" i="28" s="1"/>
  <c r="AG80" i="28" s="1"/>
  <c r="AH80" i="28" s="1"/>
  <c r="AE88" i="28" a="1"/>
  <c r="AE88" i="28" s="1"/>
  <c r="AF88" i="28" s="1"/>
  <c r="AG88" i="28" s="1"/>
  <c r="AH88" i="28" s="1"/>
  <c r="AE96" i="28" a="1"/>
  <c r="AE96" i="28" s="1"/>
  <c r="AF96" i="28" s="1"/>
  <c r="AG96" i="28" s="1"/>
  <c r="AH96" i="28" s="1"/>
  <c r="AE116" i="28" a="1"/>
  <c r="AE116" i="28" s="1"/>
  <c r="AF116" i="28" s="1"/>
  <c r="AE123" i="28" a="1"/>
  <c r="AE123" i="28" s="1"/>
  <c r="AF123" i="28" s="1"/>
  <c r="AE152" i="28" a="1"/>
  <c r="AE152" i="28" s="1"/>
  <c r="AF152" i="28" s="1"/>
  <c r="AE180" i="28" a="1"/>
  <c r="AE180" i="28" s="1"/>
  <c r="AF180" i="28" s="1"/>
  <c r="AE187" i="28" a="1"/>
  <c r="AE187" i="28" s="1"/>
  <c r="AF187" i="28" s="1"/>
  <c r="AE202" i="28" a="1"/>
  <c r="AE202" i="28" s="1"/>
  <c r="AF202" i="28" s="1"/>
  <c r="AE210" i="28" a="1"/>
  <c r="AE210" i="28" s="1"/>
  <c r="AF210" i="28" s="1"/>
  <c r="AE218" i="28" a="1"/>
  <c r="AE218" i="28" s="1"/>
  <c r="AF218" i="28" s="1"/>
  <c r="AE226" i="28" a="1"/>
  <c r="AE226" i="28" s="1"/>
  <c r="AF226" i="28" s="1"/>
  <c r="AE234" i="28" a="1"/>
  <c r="AE234" i="28" s="1"/>
  <c r="AF234" i="28" s="1"/>
  <c r="AE242" i="28" a="1"/>
  <c r="AE242" i="28" s="1"/>
  <c r="AF242" i="28" s="1"/>
  <c r="AE250" i="28" a="1"/>
  <c r="AE250" i="28" s="1"/>
  <c r="AF250" i="28" s="1"/>
  <c r="AE258" i="28" a="1"/>
  <c r="AE258" i="28" s="1"/>
  <c r="AF258" i="28" s="1"/>
  <c r="AE266" i="28" a="1"/>
  <c r="AE266" i="28" s="1"/>
  <c r="AF266" i="28" s="1"/>
  <c r="AE274" i="28" a="1"/>
  <c r="AE274" i="28" s="1"/>
  <c r="AF274" i="28" s="1"/>
  <c r="AE282" i="28" a="1"/>
  <c r="AE282" i="28" s="1"/>
  <c r="AF282" i="28" s="1"/>
  <c r="AE290" i="28" a="1"/>
  <c r="AE290" i="28" s="1"/>
  <c r="AF290" i="28" s="1"/>
  <c r="AE298" i="28" a="1"/>
  <c r="AE298" i="28" s="1"/>
  <c r="AF298" i="28" s="1"/>
  <c r="AE310" i="28" a="1"/>
  <c r="AE310" i="28" s="1"/>
  <c r="AF310" i="28" s="1"/>
  <c r="AE318" i="28" a="1"/>
  <c r="AE318" i="28" s="1"/>
  <c r="AF318" i="28" s="1"/>
  <c r="AE326" i="28" a="1"/>
  <c r="AE326" i="28" s="1"/>
  <c r="AF326" i="28" s="1"/>
  <c r="AE334" i="28" a="1"/>
  <c r="AE334" i="28" s="1"/>
  <c r="AF334" i="28" s="1"/>
  <c r="AE342" i="28" a="1"/>
  <c r="AE342" i="28" s="1"/>
  <c r="AF342" i="28" s="1"/>
  <c r="AE350" i="28" a="1"/>
  <c r="AE350" i="28" s="1"/>
  <c r="AF350" i="28" s="1"/>
  <c r="AE358" i="28" a="1"/>
  <c r="AE358" i="28" s="1"/>
  <c r="AF358" i="28" s="1"/>
  <c r="AE366" i="28" a="1"/>
  <c r="AE366" i="28" s="1"/>
  <c r="AF366" i="28" s="1"/>
  <c r="AE33" i="28" a="1"/>
  <c r="AE33" i="28" s="1"/>
  <c r="AF33" i="28" s="1"/>
  <c r="AG33" i="28" s="1"/>
  <c r="AH33" i="28" s="1"/>
  <c r="AE41" i="28" a="1"/>
  <c r="AE41" i="28" s="1"/>
  <c r="AF41" i="28" s="1"/>
  <c r="AG41" i="28" s="1"/>
  <c r="AH41" i="28" s="1"/>
  <c r="AE49" i="28" a="1"/>
  <c r="AE49" i="28" s="1"/>
  <c r="AF49" i="28" s="1"/>
  <c r="AG49" i="28" s="1"/>
  <c r="AH49" i="28" s="1"/>
  <c r="AE57" i="28" a="1"/>
  <c r="AE57" i="28" s="1"/>
  <c r="AF57" i="28" s="1"/>
  <c r="AG57" i="28" s="1"/>
  <c r="AH57" i="28" s="1"/>
  <c r="AE65" i="28" a="1"/>
  <c r="AE65" i="28" s="1"/>
  <c r="AF65" i="28" s="1"/>
  <c r="AG65" i="28" s="1"/>
  <c r="AH65" i="28" s="1"/>
  <c r="AE73" i="28" a="1"/>
  <c r="AE73" i="28" s="1"/>
  <c r="AF73" i="28" s="1"/>
  <c r="AG73" i="28" s="1"/>
  <c r="AH73" i="28" s="1"/>
  <c r="AE81" i="28" a="1"/>
  <c r="AE81" i="28" s="1"/>
  <c r="AF81" i="28" s="1"/>
  <c r="AG81" i="28" s="1"/>
  <c r="AH81" i="28" s="1"/>
  <c r="AE89" i="28" a="1"/>
  <c r="AE89" i="28" s="1"/>
  <c r="AF89" i="28" s="1"/>
  <c r="AG89" i="28" s="1"/>
  <c r="AH89" i="28" s="1"/>
  <c r="AE97" i="28" a="1"/>
  <c r="AE97" i="28" s="1"/>
  <c r="AF97" i="28" s="1"/>
  <c r="AG97" i="28" s="1"/>
  <c r="AH97" i="28" s="1"/>
  <c r="AE124" i="28" a="1"/>
  <c r="AE124" i="28" s="1"/>
  <c r="AF124" i="28" s="1"/>
  <c r="AE131" i="28" a="1"/>
  <c r="AE131" i="28" s="1"/>
  <c r="AF131" i="28" s="1"/>
  <c r="AE160" i="28" a="1"/>
  <c r="AE160" i="28" s="1"/>
  <c r="AF160" i="28" s="1"/>
  <c r="AE188" i="28" a="1"/>
  <c r="AE188" i="28" s="1"/>
  <c r="AF188" i="28" s="1"/>
  <c r="AE197" i="28" a="1"/>
  <c r="AE197" i="28" s="1"/>
  <c r="AF197" i="28" s="1"/>
  <c r="AE205" i="28" a="1"/>
  <c r="AE205" i="28" s="1"/>
  <c r="AF205" i="28" s="1"/>
  <c r="AE213" i="28" a="1"/>
  <c r="AE213" i="28" s="1"/>
  <c r="AF213" i="28" s="1"/>
  <c r="AE221" i="28" a="1"/>
  <c r="AE221" i="28" s="1"/>
  <c r="AF221" i="28" s="1"/>
  <c r="AE229" i="28" a="1"/>
  <c r="AE229" i="28" s="1"/>
  <c r="AF229" i="28" s="1"/>
  <c r="AE237" i="28" a="1"/>
  <c r="AE237" i="28" s="1"/>
  <c r="AF237" i="28" s="1"/>
  <c r="AE245" i="28" a="1"/>
  <c r="AE245" i="28" s="1"/>
  <c r="AF245" i="28" s="1"/>
  <c r="AE253" i="28" a="1"/>
  <c r="AE253" i="28" s="1"/>
  <c r="AF253" i="28" s="1"/>
  <c r="AE261" i="28" a="1"/>
  <c r="AE261" i="28" s="1"/>
  <c r="AF261" i="28" s="1"/>
  <c r="AE269" i="28" a="1"/>
  <c r="AE269" i="28" s="1"/>
  <c r="AF269" i="28" s="1"/>
  <c r="AE277" i="28" a="1"/>
  <c r="AE277" i="28" s="1"/>
  <c r="AF277" i="28" s="1"/>
  <c r="AE285" i="28" a="1"/>
  <c r="AE285" i="28" s="1"/>
  <c r="AF285" i="28" s="1"/>
  <c r="AE293" i="28" a="1"/>
  <c r="AE293" i="28" s="1"/>
  <c r="AF293" i="28" s="1"/>
  <c r="AE301" i="28" a="1"/>
  <c r="AE301" i="28" s="1"/>
  <c r="AF301" i="28" s="1"/>
  <c r="AE313" i="28" a="1"/>
  <c r="AE313" i="28" s="1"/>
  <c r="AF313" i="28" s="1"/>
  <c r="AE321" i="28" a="1"/>
  <c r="AE321" i="28" s="1"/>
  <c r="AF321" i="28" s="1"/>
  <c r="AE329" i="28" a="1"/>
  <c r="AE329" i="28" s="1"/>
  <c r="AF329" i="28" s="1"/>
  <c r="AE337" i="28" a="1"/>
  <c r="AE337" i="28" s="1"/>
  <c r="AF337" i="28" s="1"/>
  <c r="AE345" i="28" a="1"/>
  <c r="AE345" i="28" s="1"/>
  <c r="AF345" i="28" s="1"/>
  <c r="AE353" i="28" a="1"/>
  <c r="AE353" i="28" s="1"/>
  <c r="AF353" i="28" s="1"/>
  <c r="AE361" i="28" a="1"/>
  <c r="AE361" i="28" s="1"/>
  <c r="AF361" i="28" s="1"/>
  <c r="AE363" i="28" a="1"/>
  <c r="AE363" i="28" s="1"/>
  <c r="AF363" i="28" s="1"/>
  <c r="AE373" i="28" a="1"/>
  <c r="AE373" i="28" s="1"/>
  <c r="AF373" i="28" s="1"/>
  <c r="AE381" i="28" a="1"/>
  <c r="AE381" i="28" s="1"/>
  <c r="AF381" i="28" s="1"/>
  <c r="AE389" i="28" a="1"/>
  <c r="AE389" i="28" s="1"/>
  <c r="AF389" i="28" s="1"/>
  <c r="AE397" i="28" a="1"/>
  <c r="AE397" i="28" s="1"/>
  <c r="AF397" i="28" s="1"/>
  <c r="AE405" i="28" a="1"/>
  <c r="AE405" i="28" s="1"/>
  <c r="AF405" i="28" s="1"/>
  <c r="AE413" i="28" a="1"/>
  <c r="AE413" i="28" s="1"/>
  <c r="AF413" i="28" s="1"/>
  <c r="AE421" i="28" a="1"/>
  <c r="AE421" i="28" s="1"/>
  <c r="AF421" i="28" s="1"/>
  <c r="AE429" i="28" a="1"/>
  <c r="AE429" i="28" s="1"/>
  <c r="AF429" i="28" s="1"/>
  <c r="AE437" i="28" a="1"/>
  <c r="AE437" i="28" s="1"/>
  <c r="AF437" i="28" s="1"/>
  <c r="AE445" i="28" a="1"/>
  <c r="AE445" i="28" s="1"/>
  <c r="AF445" i="28" s="1"/>
  <c r="AE453" i="28" a="1"/>
  <c r="AE453" i="28" s="1"/>
  <c r="AF453" i="28" s="1"/>
  <c r="AE461" i="28" a="1"/>
  <c r="AE461" i="28" s="1"/>
  <c r="AF461" i="28" s="1"/>
  <c r="AE469" i="28" a="1"/>
  <c r="AE469" i="28" s="1"/>
  <c r="AF469" i="28" s="1"/>
  <c r="AE477" i="28" a="1"/>
  <c r="AE477" i="28" s="1"/>
  <c r="AF477" i="28" s="1"/>
  <c r="AE485" i="28" a="1"/>
  <c r="AE485" i="28" s="1"/>
  <c r="AF485" i="28" s="1"/>
  <c r="AE493" i="28" a="1"/>
  <c r="AE493" i="28" s="1"/>
  <c r="AF493" i="28" s="1"/>
  <c r="AE501" i="28" a="1"/>
  <c r="AE501" i="28" s="1"/>
  <c r="AF501" i="28" s="1"/>
  <c r="AE364" i="28" a="1"/>
  <c r="AE364" i="28" s="1"/>
  <c r="AF364" i="28" s="1"/>
  <c r="AE376" i="28" a="1"/>
  <c r="AE376" i="28" s="1"/>
  <c r="AF376" i="28" s="1"/>
  <c r="AE384" i="28" a="1"/>
  <c r="AE384" i="28" s="1"/>
  <c r="AF384" i="28" s="1"/>
  <c r="AE392" i="28" a="1"/>
  <c r="AE392" i="28" s="1"/>
  <c r="AF392" i="28" s="1"/>
  <c r="AE400" i="28" a="1"/>
  <c r="AE400" i="28" s="1"/>
  <c r="AF400" i="28" s="1"/>
  <c r="AE408" i="28" a="1"/>
  <c r="AE408" i="28" s="1"/>
  <c r="AF408" i="28" s="1"/>
  <c r="AE416" i="28" a="1"/>
  <c r="AE416" i="28" s="1"/>
  <c r="AF416" i="28" s="1"/>
  <c r="AE424" i="28" a="1"/>
  <c r="AE424" i="28" s="1"/>
  <c r="AF424" i="28" s="1"/>
  <c r="AE432" i="28" a="1"/>
  <c r="AE432" i="28" s="1"/>
  <c r="AF432" i="28" s="1"/>
  <c r="AE440" i="28" a="1"/>
  <c r="AE440" i="28" s="1"/>
  <c r="AF440" i="28" s="1"/>
  <c r="AE448" i="28" a="1"/>
  <c r="AE448" i="28" s="1"/>
  <c r="AF448" i="28" s="1"/>
  <c r="AE456" i="28" a="1"/>
  <c r="AE456" i="28" s="1"/>
  <c r="AF456" i="28" s="1"/>
  <c r="AE464" i="28" a="1"/>
  <c r="AE464" i="28" s="1"/>
  <c r="AF464" i="28" s="1"/>
  <c r="AE472" i="28" a="1"/>
  <c r="AE472" i="28" s="1"/>
  <c r="AF472" i="28" s="1"/>
  <c r="AE480" i="28" a="1"/>
  <c r="AE480" i="28" s="1"/>
  <c r="AF480" i="28" s="1"/>
  <c r="AE488" i="28" a="1"/>
  <c r="AE488" i="28" s="1"/>
  <c r="AF488" i="28" s="1"/>
  <c r="AE496" i="28" a="1"/>
  <c r="AE496" i="28" s="1"/>
  <c r="AF496" i="28" s="1"/>
  <c r="AE504" i="28" a="1"/>
  <c r="AE504" i="28" s="1"/>
  <c r="AF504" i="28" s="1"/>
  <c r="AE347" i="28" a="1"/>
  <c r="AE347" i="28" s="1"/>
  <c r="AF347" i="28" s="1"/>
  <c r="AE371" i="28" a="1"/>
  <c r="AE371" i="28" s="1"/>
  <c r="AF371" i="28" s="1"/>
  <c r="AE379" i="28" a="1"/>
  <c r="AE379" i="28" s="1"/>
  <c r="AF379" i="28" s="1"/>
  <c r="AE387" i="28" a="1"/>
  <c r="AE387" i="28" s="1"/>
  <c r="AF387" i="28" s="1"/>
  <c r="AE395" i="28" a="1"/>
  <c r="AE395" i="28" s="1"/>
  <c r="AF395" i="28" s="1"/>
  <c r="AE403" i="28" a="1"/>
  <c r="AE403" i="28" s="1"/>
  <c r="AF403" i="28" s="1"/>
  <c r="AE411" i="28" a="1"/>
  <c r="AE411" i="28" s="1"/>
  <c r="AF411" i="28" s="1"/>
  <c r="AE419" i="28" a="1"/>
  <c r="AE419" i="28" s="1"/>
  <c r="AF419" i="28" s="1"/>
  <c r="AE427" i="28" a="1"/>
  <c r="AE427" i="28" s="1"/>
  <c r="AF427" i="28" s="1"/>
  <c r="AE435" i="28" a="1"/>
  <c r="AE435" i="28" s="1"/>
  <c r="AF435" i="28" s="1"/>
  <c r="AE443" i="28" a="1"/>
  <c r="AE443" i="28" s="1"/>
  <c r="AF443" i="28" s="1"/>
  <c r="AE451" i="28" a="1"/>
  <c r="AE451" i="28" s="1"/>
  <c r="AF451" i="28" s="1"/>
  <c r="AE459" i="28" a="1"/>
  <c r="AE459" i="28" s="1"/>
  <c r="AF459" i="28" s="1"/>
  <c r="AE467" i="28" a="1"/>
  <c r="AE467" i="28" s="1"/>
  <c r="AF467" i="28" s="1"/>
  <c r="AE475" i="28" a="1"/>
  <c r="AE475" i="28" s="1"/>
  <c r="AF475" i="28" s="1"/>
  <c r="AE483" i="28" a="1"/>
  <c r="AE483" i="28" s="1"/>
  <c r="AF483" i="28" s="1"/>
  <c r="AE491" i="28" a="1"/>
  <c r="AE491" i="28" s="1"/>
  <c r="AF491" i="28" s="1"/>
  <c r="AE499" i="28" a="1"/>
  <c r="AE499" i="28" s="1"/>
  <c r="AF499" i="28" s="1"/>
  <c r="AE374" i="28" a="1"/>
  <c r="AE374" i="28" s="1"/>
  <c r="AF374" i="28" s="1"/>
  <c r="AE382" i="28" a="1"/>
  <c r="AE382" i="28" s="1"/>
  <c r="AF382" i="28" s="1"/>
  <c r="AE390" i="28" a="1"/>
  <c r="AE390" i="28" s="1"/>
  <c r="AF390" i="28" s="1"/>
  <c r="AE398" i="28" a="1"/>
  <c r="AE398" i="28" s="1"/>
  <c r="AF398" i="28" s="1"/>
  <c r="AE406" i="28" a="1"/>
  <c r="AE406" i="28" s="1"/>
  <c r="AF406" i="28" s="1"/>
  <c r="AE414" i="28" a="1"/>
  <c r="AE414" i="28" s="1"/>
  <c r="AF414" i="28" s="1"/>
  <c r="AE422" i="28" a="1"/>
  <c r="AE422" i="28" s="1"/>
  <c r="AF422" i="28" s="1"/>
  <c r="AE430" i="28" a="1"/>
  <c r="AE430" i="28" s="1"/>
  <c r="AF430" i="28" s="1"/>
  <c r="AE438" i="28" a="1"/>
  <c r="AE438" i="28" s="1"/>
  <c r="AF438" i="28" s="1"/>
  <c r="AE446" i="28" a="1"/>
  <c r="AE446" i="28" s="1"/>
  <c r="AF446" i="28" s="1"/>
  <c r="AE454" i="28" a="1"/>
  <c r="AE454" i="28" s="1"/>
  <c r="AF454" i="28" s="1"/>
  <c r="AE462" i="28" a="1"/>
  <c r="AE462" i="28" s="1"/>
  <c r="AF462" i="28" s="1"/>
  <c r="AE470" i="28" a="1"/>
  <c r="AE470" i="28" s="1"/>
  <c r="AF470" i="28" s="1"/>
  <c r="AE478" i="28" a="1"/>
  <c r="AE478" i="28" s="1"/>
  <c r="AF478" i="28" s="1"/>
  <c r="AE486" i="28" a="1"/>
  <c r="AE486" i="28" s="1"/>
  <c r="AF486" i="28" s="1"/>
  <c r="AE494" i="28" a="1"/>
  <c r="AE494" i="28" s="1"/>
  <c r="AF494" i="28" s="1"/>
  <c r="AE502" i="28" a="1"/>
  <c r="AE502" i="28" s="1"/>
  <c r="AF502" i="28" s="1"/>
  <c r="AE365" i="28" a="1"/>
  <c r="AE365" i="28" s="1"/>
  <c r="AF365" i="28" s="1"/>
  <c r="AE369" i="28" a="1"/>
  <c r="AE369" i="28" s="1"/>
  <c r="AF369" i="28" s="1"/>
  <c r="AE377" i="28" a="1"/>
  <c r="AE377" i="28" s="1"/>
  <c r="AF377" i="28" s="1"/>
  <c r="AE385" i="28" a="1"/>
  <c r="AE385" i="28" s="1"/>
  <c r="AF385" i="28" s="1"/>
  <c r="AE393" i="28" a="1"/>
  <c r="AE393" i="28" s="1"/>
  <c r="AF393" i="28" s="1"/>
  <c r="AE401" i="28" a="1"/>
  <c r="AE401" i="28" s="1"/>
  <c r="AF401" i="28" s="1"/>
  <c r="AE409" i="28" a="1"/>
  <c r="AE409" i="28" s="1"/>
  <c r="AF409" i="28" s="1"/>
  <c r="AE417" i="28" a="1"/>
  <c r="AE417" i="28" s="1"/>
  <c r="AF417" i="28" s="1"/>
  <c r="AE425" i="28" a="1"/>
  <c r="AE425" i="28" s="1"/>
  <c r="AF425" i="28" s="1"/>
  <c r="AE433" i="28" a="1"/>
  <c r="AE433" i="28" s="1"/>
  <c r="AF433" i="28" s="1"/>
  <c r="AE441" i="28" a="1"/>
  <c r="AE441" i="28" s="1"/>
  <c r="AF441" i="28" s="1"/>
  <c r="AE449" i="28" a="1"/>
  <c r="AE449" i="28" s="1"/>
  <c r="AF449" i="28" s="1"/>
  <c r="AE457" i="28" a="1"/>
  <c r="AE457" i="28" s="1"/>
  <c r="AF457" i="28" s="1"/>
  <c r="AE465" i="28" a="1"/>
  <c r="AE465" i="28" s="1"/>
  <c r="AF465" i="28" s="1"/>
  <c r="AE473" i="28" a="1"/>
  <c r="AE473" i="28" s="1"/>
  <c r="AF473" i="28" s="1"/>
  <c r="AE481" i="28" a="1"/>
  <c r="AE481" i="28" s="1"/>
  <c r="AF481" i="28" s="1"/>
  <c r="AE489" i="28" a="1"/>
  <c r="AE489" i="28" s="1"/>
  <c r="AF489" i="28" s="1"/>
  <c r="AE497" i="28" a="1"/>
  <c r="AE497" i="28" s="1"/>
  <c r="AF497" i="28" s="1"/>
  <c r="AE355" i="28" a="1"/>
  <c r="AE355" i="28" s="1"/>
  <c r="AF355" i="28" s="1"/>
  <c r="AE372" i="28" a="1"/>
  <c r="AE372" i="28" s="1"/>
  <c r="AF372" i="28" s="1"/>
  <c r="AE380" i="28" a="1"/>
  <c r="AE380" i="28" s="1"/>
  <c r="AF380" i="28" s="1"/>
  <c r="AE388" i="28" a="1"/>
  <c r="AE388" i="28" s="1"/>
  <c r="AF388" i="28" s="1"/>
  <c r="AE396" i="28" a="1"/>
  <c r="AE396" i="28" s="1"/>
  <c r="AF396" i="28" s="1"/>
  <c r="AE404" i="28" a="1"/>
  <c r="AE404" i="28" s="1"/>
  <c r="AF404" i="28" s="1"/>
  <c r="AE412" i="28" a="1"/>
  <c r="AE412" i="28" s="1"/>
  <c r="AF412" i="28" s="1"/>
  <c r="AE420" i="28" a="1"/>
  <c r="AE420" i="28" s="1"/>
  <c r="AF420" i="28" s="1"/>
  <c r="AE428" i="28" a="1"/>
  <c r="AE428" i="28" s="1"/>
  <c r="AF428" i="28" s="1"/>
  <c r="AE436" i="28" a="1"/>
  <c r="AE436" i="28" s="1"/>
  <c r="AF436" i="28" s="1"/>
  <c r="AE444" i="28" a="1"/>
  <c r="AE444" i="28" s="1"/>
  <c r="AF444" i="28" s="1"/>
  <c r="AE452" i="28" a="1"/>
  <c r="AE452" i="28" s="1"/>
  <c r="AF452" i="28" s="1"/>
  <c r="AE460" i="28" a="1"/>
  <c r="AE460" i="28" s="1"/>
  <c r="AF460" i="28" s="1"/>
  <c r="AE468" i="28" a="1"/>
  <c r="AE468" i="28" s="1"/>
  <c r="AF468" i="28" s="1"/>
  <c r="AE476" i="28" a="1"/>
  <c r="AE476" i="28" s="1"/>
  <c r="AF476" i="28" s="1"/>
  <c r="AE484" i="28" a="1"/>
  <c r="AE484" i="28" s="1"/>
  <c r="AF484" i="28" s="1"/>
  <c r="AE492" i="28" a="1"/>
  <c r="AE492" i="28" s="1"/>
  <c r="AF492" i="28" s="1"/>
  <c r="AE500" i="28" a="1"/>
  <c r="AE500" i="28" s="1"/>
  <c r="AF500" i="28" s="1"/>
  <c r="AE362" i="28" a="1"/>
  <c r="AE362" i="28" s="1"/>
  <c r="AF362" i="28" s="1"/>
  <c r="AE375" i="28" a="1"/>
  <c r="AE375" i="28" s="1"/>
  <c r="AF375" i="28" s="1"/>
  <c r="AE383" i="28" a="1"/>
  <c r="AE383" i="28" s="1"/>
  <c r="AF383" i="28" s="1"/>
  <c r="AE391" i="28" a="1"/>
  <c r="AE391" i="28" s="1"/>
  <c r="AF391" i="28" s="1"/>
  <c r="AE399" i="28" a="1"/>
  <c r="AE399" i="28" s="1"/>
  <c r="AF399" i="28" s="1"/>
  <c r="AE407" i="28" a="1"/>
  <c r="AE407" i="28" s="1"/>
  <c r="AF407" i="28" s="1"/>
  <c r="AE415" i="28" a="1"/>
  <c r="AE415" i="28" s="1"/>
  <c r="AF415" i="28" s="1"/>
  <c r="AE423" i="28" a="1"/>
  <c r="AE423" i="28" s="1"/>
  <c r="AF423" i="28" s="1"/>
  <c r="AE431" i="28" a="1"/>
  <c r="AE431" i="28" s="1"/>
  <c r="AF431" i="28" s="1"/>
  <c r="AE439" i="28" a="1"/>
  <c r="AE439" i="28" s="1"/>
  <c r="AF439" i="28" s="1"/>
  <c r="AE447" i="28" a="1"/>
  <c r="AE447" i="28" s="1"/>
  <c r="AF447" i="28" s="1"/>
  <c r="AE455" i="28" a="1"/>
  <c r="AE455" i="28" s="1"/>
  <c r="AF455" i="28" s="1"/>
  <c r="AE463" i="28" a="1"/>
  <c r="AE463" i="28" s="1"/>
  <c r="AF463" i="28" s="1"/>
  <c r="AE471" i="28" a="1"/>
  <c r="AE471" i="28" s="1"/>
  <c r="AF471" i="28" s="1"/>
  <c r="AE479" i="28" a="1"/>
  <c r="AE479" i="28" s="1"/>
  <c r="AF479" i="28" s="1"/>
  <c r="AE487" i="28" a="1"/>
  <c r="AE487" i="28" s="1"/>
  <c r="AF487" i="28" s="1"/>
  <c r="AE495" i="28" a="1"/>
  <c r="AE495" i="28" s="1"/>
  <c r="AF495" i="28" s="1"/>
  <c r="AE503" i="28" a="1"/>
  <c r="AE503" i="28" s="1"/>
  <c r="AF503" i="28" s="1"/>
  <c r="AE367" i="28" a="1"/>
  <c r="AE367" i="28" s="1"/>
  <c r="AF367" i="28" s="1"/>
  <c r="AE370" i="28" a="1"/>
  <c r="AE370" i="28" s="1"/>
  <c r="AF370" i="28" s="1"/>
  <c r="AE378" i="28" a="1"/>
  <c r="AE378" i="28" s="1"/>
  <c r="AF378" i="28" s="1"/>
  <c r="AE386" i="28" a="1"/>
  <c r="AE386" i="28" s="1"/>
  <c r="AF386" i="28" s="1"/>
  <c r="AE394" i="28" a="1"/>
  <c r="AE394" i="28" s="1"/>
  <c r="AF394" i="28" s="1"/>
  <c r="AE402" i="28" a="1"/>
  <c r="AE402" i="28" s="1"/>
  <c r="AF402" i="28" s="1"/>
  <c r="AE410" i="28" a="1"/>
  <c r="AE410" i="28" s="1"/>
  <c r="AF410" i="28" s="1"/>
  <c r="AE418" i="28" a="1"/>
  <c r="AE418" i="28" s="1"/>
  <c r="AF418" i="28" s="1"/>
  <c r="AE426" i="28" a="1"/>
  <c r="AE426" i="28" s="1"/>
  <c r="AF426" i="28" s="1"/>
  <c r="AE434" i="28" a="1"/>
  <c r="AE434" i="28" s="1"/>
  <c r="AF434" i="28" s="1"/>
  <c r="AE442" i="28" a="1"/>
  <c r="AE442" i="28" s="1"/>
  <c r="AF442" i="28" s="1"/>
  <c r="AE450" i="28" a="1"/>
  <c r="AE450" i="28" s="1"/>
  <c r="AF450" i="28" s="1"/>
  <c r="AE458" i="28" a="1"/>
  <c r="AE458" i="28" s="1"/>
  <c r="AF458" i="28" s="1"/>
  <c r="AE466" i="28" a="1"/>
  <c r="AE466" i="28" s="1"/>
  <c r="AF466" i="28" s="1"/>
  <c r="AE474" i="28" a="1"/>
  <c r="AE474" i="28" s="1"/>
  <c r="AF474" i="28" s="1"/>
  <c r="AE482" i="28" a="1"/>
  <c r="AE482" i="28" s="1"/>
  <c r="AF482" i="28" s="1"/>
  <c r="AE490" i="28" a="1"/>
  <c r="AE490" i="28" s="1"/>
  <c r="AF490" i="28" s="1"/>
  <c r="AE498" i="28" a="1"/>
  <c r="AE498" i="28" s="1"/>
  <c r="AF498" i="28" s="1"/>
  <c r="L13" i="28" l="1" a="1"/>
  <c r="L13" i="28" s="1"/>
  <c r="L14" i="28" s="1" a="1"/>
  <c r="L14" i="28" s="1"/>
  <c r="H18" i="28"/>
  <c r="AF2" i="28"/>
  <c r="AG2" i="28" s="1"/>
  <c r="AH2" i="28" s="1"/>
  <c r="L15" i="28" l="1" a="1"/>
  <c r="L15" i="28" s="1"/>
  <c r="AH4" i="28"/>
  <c r="AH3" i="28"/>
  <c r="H19" i="28"/>
  <c r="H20" i="28" s="1"/>
  <c r="H21" i="28" s="1"/>
  <c r="H22" i="28" s="1"/>
  <c r="H23" i="28" s="1"/>
  <c r="H24" i="28" s="1"/>
  <c r="H25" i="28" s="1"/>
  <c r="H26" i="28" s="1"/>
  <c r="H27" i="28" s="1"/>
  <c r="H28" i="28" s="1"/>
  <c r="H29" i="28" s="1"/>
  <c r="H30" i="28" s="1"/>
  <c r="H31" i="28" s="1"/>
  <c r="H32" i="28" s="1"/>
  <c r="H33" i="28" s="1"/>
  <c r="H34" i="28" s="1"/>
  <c r="H35" i="28" s="1"/>
  <c r="H36" i="28" s="1"/>
  <c r="H37" i="28" s="1"/>
  <c r="H38" i="28" s="1"/>
  <c r="H39" i="28" s="1"/>
  <c r="H40" i="28" s="1"/>
  <c r="H41" i="28" s="1"/>
  <c r="H42" i="28" s="1"/>
  <c r="H43" i="28" s="1"/>
  <c r="H44" i="28" s="1"/>
  <c r="H45" i="28" s="1"/>
  <c r="H46" i="28" s="1"/>
  <c r="H47" i="28" s="1"/>
  <c r="H48" i="28" s="1"/>
  <c r="H49" i="28" s="1"/>
  <c r="H50" i="28" s="1"/>
  <c r="H51" i="28" s="1"/>
  <c r="H52" i="28" s="1"/>
  <c r="H53" i="28" s="1"/>
  <c r="H54" i="28" s="1"/>
  <c r="H55" i="28" s="1"/>
  <c r="H56" i="28" s="1"/>
  <c r="H57" i="28" s="1"/>
  <c r="H58" i="28" s="1"/>
  <c r="H59" i="28" s="1"/>
  <c r="H60" i="28" s="1"/>
  <c r="H61" i="28" s="1"/>
  <c r="H62" i="28" s="1"/>
  <c r="H63" i="28" s="1"/>
  <c r="H64" i="28" s="1"/>
  <c r="H65" i="28" s="1"/>
  <c r="H66" i="28" s="1"/>
  <c r="H67" i="28" s="1"/>
  <c r="H68" i="28" s="1"/>
  <c r="H69" i="28" s="1"/>
  <c r="H70" i="28" s="1"/>
  <c r="H71" i="28" s="1"/>
  <c r="H72" i="28" s="1"/>
  <c r="H73" i="28" s="1"/>
  <c r="H74" i="28" s="1"/>
  <c r="H75" i="28" s="1"/>
  <c r="H76" i="28" s="1"/>
  <c r="H77" i="28" s="1"/>
  <c r="H78" i="28" s="1"/>
  <c r="H79" i="28" s="1"/>
  <c r="H80" i="28" s="1"/>
  <c r="H81" i="28" s="1"/>
  <c r="H82" i="28" s="1"/>
  <c r="H83" i="28" s="1"/>
  <c r="H84" i="28" s="1"/>
  <c r="H85" i="28" s="1"/>
  <c r="H86" i="28" s="1"/>
  <c r="H87" i="28" s="1"/>
  <c r="H88" i="28" s="1"/>
  <c r="H89" i="28" s="1"/>
  <c r="H90" i="28" s="1"/>
  <c r="H91" i="28" s="1"/>
  <c r="H92" i="28" s="1"/>
  <c r="H93" i="28" s="1"/>
  <c r="H94" i="28" s="1"/>
  <c r="H95" i="28" s="1"/>
  <c r="H96" i="28" s="1"/>
  <c r="H97" i="28" s="1"/>
  <c r="H98" i="28" s="1"/>
  <c r="H99" i="28" s="1"/>
  <c r="H100" i="28" s="1"/>
  <c r="H101" i="28" s="1"/>
  <c r="H102" i="28" s="1"/>
  <c r="H103" i="28" s="1"/>
  <c r="H104" i="28" s="1"/>
  <c r="H105" i="28" s="1"/>
  <c r="H106" i="28" s="1"/>
  <c r="H107" i="28" s="1"/>
  <c r="H108" i="28" s="1"/>
  <c r="H109" i="28" s="1"/>
  <c r="H110" i="28" s="1"/>
  <c r="H111" i="28" s="1"/>
  <c r="H112" i="28" s="1"/>
  <c r="H113" i="28" s="1"/>
  <c r="H114" i="28" s="1"/>
  <c r="H115" i="28" s="1"/>
  <c r="H116" i="28" s="1"/>
  <c r="H117" i="28" s="1"/>
  <c r="H118" i="28" s="1"/>
  <c r="H119" i="28" s="1"/>
  <c r="H120" i="28" s="1"/>
  <c r="H121" i="28" s="1"/>
  <c r="H122" i="28" s="1"/>
  <c r="H123" i="28" s="1"/>
  <c r="H124" i="28" s="1"/>
  <c r="H125" i="28" s="1"/>
  <c r="H126" i="28" s="1"/>
  <c r="H127" i="28" s="1"/>
  <c r="H128" i="28" s="1"/>
  <c r="H129" i="28" s="1"/>
  <c r="H130" i="28" s="1"/>
  <c r="H131" i="28" s="1"/>
  <c r="H132" i="28" s="1"/>
  <c r="H133" i="28" s="1"/>
  <c r="H134" i="28" s="1"/>
  <c r="H135" i="28" s="1"/>
  <c r="H136" i="28" s="1"/>
  <c r="H137" i="28" s="1"/>
  <c r="H138" i="28" s="1"/>
  <c r="H139" i="28" s="1"/>
  <c r="H140" i="28" s="1"/>
  <c r="H141" i="28" s="1"/>
  <c r="H142" i="28" s="1"/>
  <c r="H143" i="28" s="1"/>
  <c r="H144" i="28" s="1"/>
  <c r="H145" i="28" s="1"/>
  <c r="H146" i="28" s="1"/>
  <c r="H147" i="28" s="1"/>
  <c r="H148" i="28" s="1"/>
  <c r="H149" i="28" s="1"/>
  <c r="H150" i="28" s="1"/>
  <c r="H151" i="28" s="1"/>
  <c r="H152" i="28" s="1"/>
  <c r="H153" i="28" s="1"/>
  <c r="H154" i="28" s="1"/>
  <c r="H155" i="28" s="1"/>
  <c r="H156" i="28" s="1"/>
  <c r="H157" i="28" s="1"/>
  <c r="H158" i="28" s="1"/>
  <c r="H159" i="28" s="1"/>
  <c r="H160" i="28" s="1"/>
  <c r="H161" i="28" s="1"/>
  <c r="H162" i="28" s="1"/>
  <c r="H163" i="28" s="1"/>
  <c r="H164" i="28" s="1"/>
  <c r="H165" i="28" s="1"/>
  <c r="H166" i="28" s="1"/>
  <c r="H167" i="28" s="1"/>
  <c r="H168" i="28" s="1"/>
  <c r="H169" i="28" s="1"/>
  <c r="H170" i="28" s="1"/>
  <c r="H171" i="28" s="1"/>
  <c r="H172" i="28" s="1"/>
  <c r="H173" i="28" s="1"/>
  <c r="H174" i="28" s="1"/>
  <c r="H175" i="28" s="1"/>
  <c r="H176" i="28" s="1"/>
  <c r="H177" i="28" s="1"/>
  <c r="H178" i="28" s="1"/>
  <c r="H179" i="28" s="1"/>
  <c r="H180" i="28" s="1"/>
  <c r="H181" i="28" s="1"/>
  <c r="H182" i="28" s="1"/>
  <c r="H183" i="28" s="1"/>
  <c r="H184" i="28" s="1"/>
  <c r="H185" i="28" s="1"/>
  <c r="H186" i="28" s="1"/>
  <c r="H187" i="28" s="1"/>
  <c r="H188" i="28" s="1"/>
  <c r="H189" i="28" s="1"/>
  <c r="H190" i="28" s="1"/>
  <c r="H191" i="28" s="1"/>
  <c r="H192" i="28" s="1"/>
  <c r="H193" i="28" s="1"/>
  <c r="H194" i="28" s="1"/>
  <c r="H195" i="28" s="1"/>
  <c r="H196" i="28" s="1"/>
  <c r="H197" i="28" s="1"/>
  <c r="H198" i="28" s="1"/>
  <c r="H199" i="28" s="1"/>
  <c r="H200" i="28" s="1"/>
  <c r="H201" i="28" s="1"/>
  <c r="H202" i="28" s="1"/>
  <c r="H203" i="28" s="1"/>
  <c r="H204" i="28" s="1"/>
  <c r="H205" i="28" s="1"/>
  <c r="H206" i="28" s="1"/>
  <c r="H207" i="28" s="1"/>
  <c r="H208" i="28" s="1"/>
  <c r="H209" i="28" s="1"/>
  <c r="H210" i="28" s="1"/>
  <c r="H211" i="28" s="1"/>
  <c r="H212" i="28" s="1"/>
  <c r="H213" i="28" s="1"/>
  <c r="H214" i="28" s="1"/>
  <c r="H215" i="28" s="1"/>
  <c r="H216" i="28" s="1"/>
  <c r="H217" i="28" s="1"/>
  <c r="H218" i="28" s="1"/>
  <c r="H219" i="28" s="1"/>
  <c r="H220" i="28" s="1"/>
  <c r="H221" i="28" s="1"/>
  <c r="H222" i="28" s="1"/>
  <c r="H223" i="28" s="1"/>
  <c r="H224" i="28" s="1"/>
  <c r="H225" i="28" s="1"/>
  <c r="H226" i="28" s="1"/>
  <c r="H227" i="28" s="1"/>
  <c r="H228" i="28" s="1"/>
  <c r="H229" i="28" s="1"/>
  <c r="H230" i="28" s="1"/>
  <c r="H231" i="28" s="1"/>
  <c r="H232" i="28" s="1"/>
  <c r="H233" i="28" s="1"/>
  <c r="H234" i="28" s="1"/>
  <c r="H235" i="28" s="1"/>
  <c r="H236" i="28" s="1"/>
  <c r="H237" i="28" s="1"/>
  <c r="H238" i="28" s="1"/>
  <c r="H239" i="28" s="1"/>
  <c r="H240" i="28" s="1"/>
  <c r="H241" i="28" s="1"/>
  <c r="H242" i="28" s="1"/>
  <c r="H243" i="28" s="1"/>
  <c r="H244" i="28" s="1"/>
  <c r="H245" i="28" s="1"/>
  <c r="H246" i="28" s="1"/>
  <c r="H247" i="28" s="1"/>
  <c r="H248" i="28" s="1"/>
  <c r="H249" i="28" s="1"/>
  <c r="H250" i="28" s="1"/>
  <c r="H251" i="28" s="1"/>
  <c r="H252" i="28" s="1"/>
  <c r="H253" i="28" s="1"/>
  <c r="H254" i="28" s="1"/>
  <c r="H255" i="28" s="1"/>
  <c r="H256" i="28" s="1"/>
  <c r="H257" i="28" s="1"/>
  <c r="H258" i="28" s="1"/>
  <c r="H259" i="28" s="1"/>
  <c r="H260" i="28" s="1"/>
  <c r="H261" i="28" s="1"/>
  <c r="H262" i="28" s="1"/>
  <c r="H263" i="28" s="1"/>
  <c r="H264" i="28" s="1"/>
  <c r="H265" i="28" s="1"/>
  <c r="H266" i="28" s="1"/>
  <c r="H267" i="28" s="1"/>
  <c r="H268" i="28" s="1"/>
  <c r="H269" i="28" s="1"/>
  <c r="H270" i="28" s="1"/>
  <c r="H271" i="28" s="1"/>
  <c r="H272" i="28" s="1"/>
  <c r="H273" i="28" s="1"/>
  <c r="H274" i="28" s="1"/>
  <c r="H275" i="28" s="1"/>
  <c r="H276" i="28" s="1"/>
  <c r="H277" i="28" s="1"/>
  <c r="H278" i="28" s="1"/>
  <c r="H279" i="28" s="1"/>
  <c r="H280" i="28" s="1"/>
  <c r="H281" i="28" s="1"/>
  <c r="H282" i="28" s="1"/>
  <c r="H283" i="28" s="1"/>
  <c r="H284" i="28" s="1"/>
  <c r="H285" i="28" s="1"/>
  <c r="H286" i="28" s="1"/>
  <c r="H287" i="28" s="1"/>
  <c r="H288" i="28" s="1"/>
  <c r="H289" i="28" s="1"/>
  <c r="H290" i="28" s="1"/>
  <c r="H291" i="28" s="1"/>
  <c r="H292" i="28" s="1"/>
  <c r="H293" i="28" s="1"/>
  <c r="H294" i="28" s="1"/>
  <c r="H295" i="28" s="1"/>
  <c r="H296" i="28" s="1"/>
  <c r="H297" i="28" s="1"/>
  <c r="H298" i="28" s="1"/>
  <c r="H299" i="28" s="1"/>
  <c r="H300" i="28" s="1"/>
  <c r="H301" i="28" s="1"/>
  <c r="H302" i="28" s="1"/>
  <c r="H303" i="28" s="1"/>
  <c r="H308" i="28" s="1"/>
  <c r="H309" i="28" s="1"/>
  <c r="H310" i="28" s="1"/>
  <c r="H311" i="28" s="1"/>
  <c r="H312" i="28" s="1"/>
  <c r="H313" i="28" s="1"/>
  <c r="H314" i="28" s="1"/>
  <c r="H315" i="28" s="1"/>
  <c r="H316" i="28" s="1"/>
  <c r="H317" i="28" s="1"/>
  <c r="H318" i="28" s="1"/>
  <c r="H319" i="28" s="1"/>
  <c r="H320" i="28" s="1"/>
  <c r="H321" i="28" s="1"/>
  <c r="H322" i="28" s="1"/>
  <c r="H323" i="28" s="1"/>
  <c r="H324" i="28" s="1"/>
  <c r="H325" i="28" s="1"/>
  <c r="H326" i="28" s="1"/>
  <c r="H327" i="28" s="1"/>
  <c r="H328" i="28" s="1"/>
  <c r="H329" i="28" s="1"/>
  <c r="H330" i="28" s="1"/>
  <c r="H331" i="28" s="1"/>
  <c r="H332" i="28" s="1"/>
  <c r="H333" i="28" s="1"/>
  <c r="H334" i="28" s="1"/>
  <c r="H335" i="28" s="1"/>
  <c r="H336" i="28" s="1"/>
  <c r="H337" i="28" s="1"/>
  <c r="H338" i="28" s="1"/>
  <c r="H339" i="28" s="1"/>
  <c r="H340" i="28" s="1"/>
  <c r="H341" i="28" s="1"/>
  <c r="H342" i="28" s="1"/>
  <c r="H343" i="28" s="1"/>
  <c r="H344" i="28" s="1"/>
  <c r="H345" i="28" s="1"/>
  <c r="H346" i="28" s="1"/>
  <c r="H347" i="28" s="1"/>
  <c r="H348" i="28" s="1"/>
  <c r="H349" i="28" s="1"/>
  <c r="H350" i="28" s="1"/>
  <c r="H351" i="28" s="1"/>
  <c r="H352" i="28" s="1"/>
  <c r="H353" i="28" s="1"/>
  <c r="H354" i="28" s="1"/>
  <c r="H355" i="28" s="1"/>
  <c r="H356" i="28" s="1"/>
  <c r="H357" i="28" s="1"/>
  <c r="H358" i="28" s="1"/>
  <c r="H359" i="28" s="1"/>
  <c r="H360" i="28" s="1"/>
  <c r="H361" i="28" s="1"/>
  <c r="H362" i="28" s="1"/>
  <c r="H363" i="28" s="1"/>
  <c r="H364" i="28" s="1"/>
  <c r="H365" i="28" s="1"/>
  <c r="H366" i="28" s="1"/>
  <c r="H367" i="28" s="1"/>
  <c r="H368" i="28" s="1"/>
  <c r="H369" i="28" s="1"/>
  <c r="H370" i="28" s="1"/>
  <c r="H371" i="28" s="1"/>
  <c r="H372" i="28" s="1"/>
  <c r="H373" i="28" s="1"/>
  <c r="H374" i="28" s="1"/>
  <c r="H375" i="28" s="1"/>
  <c r="H376" i="28" s="1"/>
  <c r="H377" i="28" s="1"/>
  <c r="H378" i="28" s="1"/>
  <c r="H379" i="28" s="1"/>
  <c r="H380" i="28" s="1"/>
  <c r="H381" i="28" s="1"/>
  <c r="H382" i="28" s="1"/>
  <c r="H383" i="28" s="1"/>
  <c r="H384" i="28" s="1"/>
  <c r="H385" i="28" s="1"/>
  <c r="H386" i="28" s="1"/>
  <c r="H387" i="28" s="1"/>
  <c r="H388" i="28" s="1"/>
  <c r="H389" i="28" s="1"/>
  <c r="H390" i="28" s="1"/>
  <c r="H391" i="28" s="1"/>
  <c r="H392" i="28" s="1"/>
  <c r="H393" i="28" s="1"/>
  <c r="H394" i="28" s="1"/>
  <c r="H395" i="28" s="1"/>
  <c r="H396" i="28" s="1"/>
  <c r="H397" i="28" s="1"/>
  <c r="H398" i="28" s="1"/>
  <c r="H399" i="28" s="1"/>
  <c r="H400" i="28" s="1"/>
  <c r="H401" i="28" s="1"/>
  <c r="H402" i="28" s="1"/>
  <c r="H403" i="28" s="1"/>
  <c r="H404" i="28" s="1"/>
  <c r="H405" i="28" s="1"/>
  <c r="H406" i="28" s="1"/>
  <c r="H407" i="28" s="1"/>
  <c r="H408" i="28" s="1"/>
  <c r="H409" i="28" s="1"/>
  <c r="H410" i="28" s="1"/>
  <c r="H411" i="28" s="1"/>
  <c r="H412" i="28" s="1"/>
  <c r="H413" i="28" s="1"/>
  <c r="H414" i="28" s="1"/>
  <c r="H415" i="28" s="1"/>
  <c r="H416" i="28" s="1"/>
  <c r="H417" i="28" s="1"/>
  <c r="H418" i="28" s="1"/>
  <c r="H419" i="28" s="1"/>
  <c r="H420" i="28" s="1"/>
  <c r="H421" i="28" s="1"/>
  <c r="H422" i="28" s="1"/>
  <c r="H423" i="28" s="1"/>
  <c r="H424" i="28" s="1"/>
  <c r="H425" i="28" s="1"/>
  <c r="H426" i="28" s="1"/>
  <c r="H427" i="28" s="1"/>
  <c r="H428" i="28" s="1"/>
  <c r="H429" i="28" s="1"/>
  <c r="H430" i="28" s="1"/>
  <c r="H431" i="28" s="1"/>
  <c r="H432" i="28" s="1"/>
  <c r="H433" i="28" s="1"/>
  <c r="H434" i="28" s="1"/>
  <c r="H435" i="28" s="1"/>
  <c r="H436" i="28" s="1"/>
  <c r="H437" i="28" s="1"/>
  <c r="H438" i="28" s="1"/>
  <c r="H439" i="28" s="1"/>
  <c r="H440" i="28" s="1"/>
  <c r="H441" i="28" s="1"/>
  <c r="H442" i="28" s="1"/>
  <c r="H443" i="28" s="1"/>
  <c r="H444" i="28" s="1"/>
  <c r="H445" i="28" s="1"/>
  <c r="H446" i="28" s="1"/>
  <c r="H447" i="28" s="1"/>
  <c r="H448" i="28" s="1"/>
  <c r="H449" i="28" s="1"/>
  <c r="H450" i="28" s="1"/>
  <c r="H451" i="28" s="1"/>
  <c r="H452" i="28" s="1"/>
  <c r="H453" i="28" s="1"/>
  <c r="H454" i="28" s="1"/>
  <c r="H455" i="28" s="1"/>
  <c r="H456" i="28" s="1"/>
  <c r="H457" i="28" s="1"/>
  <c r="H458" i="28" s="1"/>
  <c r="H459" i="28" s="1"/>
  <c r="H460" i="28" s="1"/>
  <c r="H461" i="28" s="1"/>
  <c r="H462" i="28" s="1"/>
  <c r="H463" i="28" s="1"/>
  <c r="H464" i="28" s="1"/>
  <c r="H465" i="28" s="1"/>
  <c r="H466" i="28" s="1"/>
  <c r="H467" i="28" s="1"/>
  <c r="H468" i="28" s="1"/>
  <c r="H469" i="28" s="1"/>
  <c r="H470" i="28" s="1"/>
  <c r="H471" i="28" s="1"/>
  <c r="H472" i="28" s="1"/>
  <c r="H473" i="28" s="1"/>
  <c r="H474" i="28" s="1"/>
  <c r="H475" i="28" s="1"/>
  <c r="H476" i="28" s="1"/>
  <c r="H477" i="28" s="1"/>
  <c r="H478" i="28" s="1"/>
  <c r="H479" i="28" s="1"/>
  <c r="H480" i="28" s="1"/>
  <c r="H481" i="28" s="1"/>
  <c r="H482" i="28" s="1"/>
  <c r="H483" i="28" s="1"/>
  <c r="H484" i="28" s="1"/>
  <c r="H485" i="28" s="1"/>
  <c r="H486" i="28" s="1"/>
  <c r="H487" i="28" s="1"/>
  <c r="H488" i="28" s="1"/>
  <c r="H489" i="28" s="1"/>
  <c r="H490" i="28" s="1"/>
  <c r="H491" i="28" s="1"/>
  <c r="H492" i="28" s="1"/>
  <c r="H493" i="28" s="1"/>
  <c r="H494" i="28" s="1"/>
  <c r="H495" i="28" s="1"/>
  <c r="H496" i="28" s="1"/>
  <c r="H497" i="28" s="1"/>
  <c r="H498" i="28" s="1"/>
  <c r="H499" i="28" s="1"/>
  <c r="H500" i="28" s="1"/>
  <c r="H501" i="28" s="1"/>
  <c r="H502" i="28" s="1"/>
  <c r="H503" i="28" s="1"/>
  <c r="H504" i="28" s="1"/>
  <c r="L16" i="28" l="1" a="1"/>
  <c r="L16" i="28" s="1"/>
  <c r="AJ475" i="28"/>
  <c r="AK475" i="28" s="1"/>
  <c r="AJ243" i="28"/>
  <c r="AK243" i="28" s="1"/>
  <c r="AJ256" i="28"/>
  <c r="AJ137" i="28"/>
  <c r="AK137" i="28" s="1"/>
  <c r="AJ74" i="28"/>
  <c r="AK74" i="28" s="1"/>
  <c r="AJ136" i="28"/>
  <c r="AL136" i="28" s="1"/>
  <c r="AJ81" i="28"/>
  <c r="AL81" i="28" s="1"/>
  <c r="AJ274" i="28"/>
  <c r="AK274" i="28" s="1"/>
  <c r="AJ372" i="28"/>
  <c r="AL372" i="28" s="1"/>
  <c r="AJ170" i="28"/>
  <c r="AK170" i="28" s="1"/>
  <c r="AJ39" i="28"/>
  <c r="AL39" i="28" s="1"/>
  <c r="AJ162" i="28"/>
  <c r="AK162" i="28" s="1"/>
  <c r="AJ453" i="28"/>
  <c r="AL453" i="28" s="1"/>
  <c r="AJ502" i="28"/>
  <c r="AK502" i="28" s="1"/>
  <c r="AJ50" i="28"/>
  <c r="AK50" i="28" s="1"/>
  <c r="AJ128" i="28"/>
  <c r="AL128" i="28" s="1"/>
  <c r="AJ353" i="28"/>
  <c r="AK353" i="28" s="1"/>
  <c r="AJ451" i="28"/>
  <c r="AK451" i="28" s="1"/>
  <c r="AJ264" i="28"/>
  <c r="AK264" i="28" s="1"/>
  <c r="AJ492" i="28"/>
  <c r="AK492" i="28" s="1"/>
  <c r="AJ291" i="28"/>
  <c r="AL291" i="28" s="1"/>
  <c r="AJ406" i="28"/>
  <c r="AK406" i="28" s="1"/>
  <c r="AJ468" i="28"/>
  <c r="AL468" i="28" s="1"/>
  <c r="AJ16" i="28"/>
  <c r="AL16" i="28" s="1"/>
  <c r="AJ414" i="28"/>
  <c r="AL414" i="28" s="1"/>
  <c r="AJ40" i="28"/>
  <c r="AK40" i="28" s="1"/>
  <c r="AJ282" i="28"/>
  <c r="AL282" i="28" s="1"/>
  <c r="AJ380" i="28"/>
  <c r="AK380" i="28" s="1"/>
  <c r="AJ2" i="28"/>
  <c r="AK2" i="28" s="1"/>
  <c r="AJ494" i="28"/>
  <c r="AL494" i="28" s="1"/>
  <c r="AJ266" i="28"/>
  <c r="AL266" i="28" s="1"/>
  <c r="AJ26" i="28"/>
  <c r="AK26" i="28" s="1"/>
  <c r="AJ364" i="28"/>
  <c r="AK364" i="28" s="1"/>
  <c r="AJ120" i="28"/>
  <c r="AL120" i="28" s="1"/>
  <c r="AJ485" i="28"/>
  <c r="AJ371" i="28"/>
  <c r="AK371" i="28" s="1"/>
  <c r="AJ490" i="28"/>
  <c r="AK490" i="28" s="1"/>
  <c r="AJ45" i="28"/>
  <c r="AL45" i="28" s="1"/>
  <c r="AJ486" i="28"/>
  <c r="AK486" i="28" s="1"/>
  <c r="AJ242" i="28"/>
  <c r="AL242" i="28" s="1"/>
  <c r="AJ18" i="28"/>
  <c r="AL18" i="28" s="1"/>
  <c r="AJ340" i="28"/>
  <c r="AK340" i="28" s="1"/>
  <c r="AJ112" i="28"/>
  <c r="AK112" i="28" s="1"/>
  <c r="AJ355" i="28"/>
  <c r="AK355" i="28" s="1"/>
  <c r="AJ466" i="28"/>
  <c r="AK466" i="28" s="1"/>
  <c r="AJ341" i="28"/>
  <c r="AK341" i="28" s="1"/>
  <c r="AJ106" i="28"/>
  <c r="AK106" i="28" s="1"/>
  <c r="AJ316" i="28"/>
  <c r="AK316" i="28" s="1"/>
  <c r="AJ104" i="28"/>
  <c r="AK104" i="28" s="1"/>
  <c r="AJ362" i="28"/>
  <c r="AL362" i="28" s="1"/>
  <c r="AJ281" i="28"/>
  <c r="AL281" i="28" s="1"/>
  <c r="AJ438" i="28"/>
  <c r="AK438" i="28" s="1"/>
  <c r="AJ342" i="28"/>
  <c r="AK342" i="28" s="1"/>
  <c r="AJ226" i="28"/>
  <c r="AK226" i="28" s="1"/>
  <c r="AJ98" i="28"/>
  <c r="AK98" i="28" s="1"/>
  <c r="AJ309" i="28"/>
  <c r="AL309" i="28" s="1"/>
  <c r="AJ436" i="28"/>
  <c r="AK436" i="28" s="1"/>
  <c r="AJ308" i="28"/>
  <c r="AL308" i="28" s="1"/>
  <c r="AJ192" i="28"/>
  <c r="AK192" i="28" s="1"/>
  <c r="AJ80" i="28"/>
  <c r="AK80" i="28" s="1"/>
  <c r="AJ499" i="28"/>
  <c r="AK499" i="28" s="1"/>
  <c r="AJ295" i="28"/>
  <c r="AL295" i="28" s="1"/>
  <c r="AJ166" i="28"/>
  <c r="AK166" i="28" s="1"/>
  <c r="AJ392" i="28"/>
  <c r="AK392" i="28" s="1"/>
  <c r="AJ366" i="28"/>
  <c r="AK366" i="28" s="1"/>
  <c r="AJ154" i="28"/>
  <c r="AK154" i="28" s="1"/>
  <c r="AJ460" i="28"/>
  <c r="AK460" i="28" s="1"/>
  <c r="AJ232" i="28"/>
  <c r="AL232" i="28" s="1"/>
  <c r="AJ234" i="28"/>
  <c r="AK234" i="28" s="1"/>
  <c r="AJ444" i="28"/>
  <c r="AK444" i="28" s="1"/>
  <c r="AJ209" i="28"/>
  <c r="AK209" i="28" s="1"/>
  <c r="AJ501" i="28"/>
  <c r="AK501" i="28" s="1"/>
  <c r="AJ241" i="28"/>
  <c r="AL241" i="28" s="1"/>
  <c r="AJ430" i="28"/>
  <c r="AK430" i="28" s="1"/>
  <c r="AJ334" i="28"/>
  <c r="AK334" i="28" s="1"/>
  <c r="AJ202" i="28"/>
  <c r="AK202" i="28" s="1"/>
  <c r="AJ90" i="28"/>
  <c r="AL90" i="28" s="1"/>
  <c r="AJ233" i="28"/>
  <c r="AL233" i="28" s="1"/>
  <c r="AJ396" i="28"/>
  <c r="AK396" i="28" s="1"/>
  <c r="AJ296" i="28"/>
  <c r="AK296" i="28" s="1"/>
  <c r="AJ184" i="28"/>
  <c r="AL184" i="28" s="1"/>
  <c r="AJ56" i="28"/>
  <c r="AL56" i="28" s="1"/>
  <c r="AJ491" i="28"/>
  <c r="AK491" i="28" s="1"/>
  <c r="AJ247" i="28"/>
  <c r="AK247" i="28" s="1"/>
  <c r="AJ134" i="28"/>
  <c r="AK134" i="28" s="1"/>
  <c r="AJ84" i="28"/>
  <c r="AK84" i="28" s="1"/>
  <c r="AJ389" i="28"/>
  <c r="AL389" i="28" s="1"/>
  <c r="AJ358" i="28"/>
  <c r="AK358" i="28" s="1"/>
  <c r="AJ146" i="28"/>
  <c r="AK146" i="28" s="1"/>
  <c r="AJ452" i="28"/>
  <c r="AK452" i="28" s="1"/>
  <c r="AJ208" i="28"/>
  <c r="AK208" i="28" s="1"/>
  <c r="AJ365" i="28"/>
  <c r="AK365" i="28" s="1"/>
  <c r="AJ29" i="28"/>
  <c r="AK29" i="28" s="1"/>
  <c r="AJ462" i="28"/>
  <c r="AL462" i="28" s="1"/>
  <c r="AJ350" i="28"/>
  <c r="AK350" i="28" s="1"/>
  <c r="AJ10" i="28"/>
  <c r="AK10" i="28" s="1"/>
  <c r="AJ200" i="28"/>
  <c r="AK200" i="28" s="1"/>
  <c r="AJ347" i="28"/>
  <c r="AL347" i="28" s="1"/>
  <c r="AJ193" i="28"/>
  <c r="AK193" i="28" s="1"/>
  <c r="AJ422" i="28"/>
  <c r="AK422" i="28" s="1"/>
  <c r="AJ310" i="28"/>
  <c r="AK310" i="28" s="1"/>
  <c r="AJ178" i="28"/>
  <c r="AK178" i="28" s="1"/>
  <c r="AJ82" i="28"/>
  <c r="AK82" i="28" s="1"/>
  <c r="AJ153" i="28"/>
  <c r="AK153" i="28" s="1"/>
  <c r="AJ388" i="28"/>
  <c r="AK388" i="28" s="1"/>
  <c r="AJ272" i="28"/>
  <c r="AK272" i="28" s="1"/>
  <c r="AJ176" i="28"/>
  <c r="AK176" i="28" s="1"/>
  <c r="AJ48" i="28"/>
  <c r="AK48" i="28" s="1"/>
  <c r="AJ483" i="28"/>
  <c r="AL483" i="28" s="1"/>
  <c r="AJ135" i="28"/>
  <c r="AK135" i="28" s="1"/>
  <c r="AJ118" i="28"/>
  <c r="AL118" i="28" s="1"/>
  <c r="AJ311" i="28"/>
  <c r="AK311" i="28" s="1"/>
  <c r="AJ478" i="28"/>
  <c r="AK478" i="28" s="1"/>
  <c r="AJ398" i="28"/>
  <c r="AL398" i="28" s="1"/>
  <c r="AJ298" i="28"/>
  <c r="AK298" i="28" s="1"/>
  <c r="AJ218" i="28"/>
  <c r="AK218" i="28" s="1"/>
  <c r="AJ138" i="28"/>
  <c r="AL138" i="28" s="1"/>
  <c r="AJ42" i="28"/>
  <c r="AL42" i="28" s="1"/>
  <c r="AJ49" i="28"/>
  <c r="AK49" i="28" s="1"/>
  <c r="AJ428" i="28"/>
  <c r="AK428" i="28" s="1"/>
  <c r="AJ332" i="28"/>
  <c r="AL332" i="28" s="1"/>
  <c r="AJ248" i="28"/>
  <c r="AK248" i="28" s="1"/>
  <c r="AJ168" i="28"/>
  <c r="AL168" i="28" s="1"/>
  <c r="AJ72" i="28"/>
  <c r="AK72" i="28" s="1"/>
  <c r="AJ325" i="28"/>
  <c r="AK325" i="28" s="1"/>
  <c r="AJ435" i="28"/>
  <c r="AK435" i="28" s="1"/>
  <c r="AJ167" i="28"/>
  <c r="AK167" i="28" s="1"/>
  <c r="AJ458" i="28"/>
  <c r="AK458" i="28" s="1"/>
  <c r="AJ385" i="28"/>
  <c r="AL385" i="28" s="1"/>
  <c r="AJ228" i="28"/>
  <c r="AK228" i="28" s="1"/>
  <c r="AJ470" i="28"/>
  <c r="AK470" i="28" s="1"/>
  <c r="AJ374" i="28"/>
  <c r="AK374" i="28" s="1"/>
  <c r="AJ290" i="28"/>
  <c r="AK290" i="28" s="1"/>
  <c r="AJ210" i="28"/>
  <c r="AL210" i="28" s="1"/>
  <c r="AJ114" i="28"/>
  <c r="AK114" i="28" s="1"/>
  <c r="AJ34" i="28"/>
  <c r="AL34" i="28" s="1"/>
  <c r="AJ500" i="28"/>
  <c r="AK500" i="28" s="1"/>
  <c r="AJ404" i="28"/>
  <c r="AK404" i="28" s="1"/>
  <c r="AJ324" i="28"/>
  <c r="AK324" i="28" s="1"/>
  <c r="AJ240" i="28"/>
  <c r="AK240" i="28" s="1"/>
  <c r="AJ144" i="28"/>
  <c r="AK144" i="28" s="1"/>
  <c r="AJ64" i="28"/>
  <c r="AL64" i="28" s="1"/>
  <c r="AJ265" i="28"/>
  <c r="AK265" i="28" s="1"/>
  <c r="AJ411" i="28"/>
  <c r="AK411" i="28" s="1"/>
  <c r="AJ143" i="28"/>
  <c r="AL143" i="28" s="1"/>
  <c r="AJ442" i="28"/>
  <c r="AK442" i="28" s="1"/>
  <c r="AJ369" i="28"/>
  <c r="AK369" i="28" s="1"/>
  <c r="AJ212" i="28"/>
  <c r="AK212" i="28" s="1"/>
  <c r="AJ363" i="28"/>
  <c r="AK363" i="28" s="1"/>
  <c r="AJ119" i="28"/>
  <c r="AK119" i="28" s="1"/>
  <c r="AJ294" i="28"/>
  <c r="AL294" i="28" s="1"/>
  <c r="AJ173" i="28"/>
  <c r="AK173" i="28" s="1"/>
  <c r="AJ487" i="28"/>
  <c r="AK487" i="28" s="1"/>
  <c r="AJ237" i="28"/>
  <c r="AK237" i="28" s="1"/>
  <c r="AJ456" i="28"/>
  <c r="AL456" i="28" s="1"/>
  <c r="AJ477" i="28"/>
  <c r="AL477" i="28" s="1"/>
  <c r="AJ97" i="28"/>
  <c r="AK97" i="28" s="1"/>
  <c r="AJ454" i="28"/>
  <c r="AL454" i="28" s="1"/>
  <c r="AJ390" i="28"/>
  <c r="AK390" i="28" s="1"/>
  <c r="AJ326" i="28"/>
  <c r="AK326" i="28" s="1"/>
  <c r="AJ258" i="28"/>
  <c r="AK258" i="28" s="1"/>
  <c r="AJ194" i="28"/>
  <c r="AL194" i="28" s="1"/>
  <c r="AJ130" i="28"/>
  <c r="AL130" i="28" s="1"/>
  <c r="AJ66" i="28"/>
  <c r="AK66" i="28" s="1"/>
  <c r="AJ445" i="28"/>
  <c r="AL445" i="28" s="1"/>
  <c r="AJ484" i="28"/>
  <c r="AL484" i="28" s="1"/>
  <c r="AJ420" i="28"/>
  <c r="AK420" i="28" s="1"/>
  <c r="AJ356" i="28"/>
  <c r="AK356" i="28" s="1"/>
  <c r="AJ288" i="28"/>
  <c r="AK288" i="28" s="1"/>
  <c r="AJ224" i="28"/>
  <c r="AK224" i="28" s="1"/>
  <c r="AJ160" i="28"/>
  <c r="AK160" i="28" s="1"/>
  <c r="AJ96" i="28"/>
  <c r="AK96" i="28" s="1"/>
  <c r="AJ32" i="28"/>
  <c r="AK32" i="28" s="1"/>
  <c r="AJ161" i="28"/>
  <c r="AK161" i="28" s="1"/>
  <c r="AJ427" i="28"/>
  <c r="AK427" i="28" s="1"/>
  <c r="AJ271" i="28"/>
  <c r="AK271" i="28" s="1"/>
  <c r="AJ15" i="28"/>
  <c r="AK15" i="28" s="1"/>
  <c r="AJ330" i="28"/>
  <c r="AK330" i="28" s="1"/>
  <c r="AJ405" i="28"/>
  <c r="AK405" i="28" s="1"/>
  <c r="AJ221" i="28"/>
  <c r="AL221" i="28" s="1"/>
  <c r="AJ424" i="28"/>
  <c r="AK424" i="28" s="1"/>
  <c r="AJ36" i="28"/>
  <c r="AK36" i="28" s="1"/>
  <c r="AJ6" i="28"/>
  <c r="AK6" i="28" s="1"/>
  <c r="AJ68" i="28"/>
  <c r="AK68" i="28" s="1"/>
  <c r="AJ429" i="28"/>
  <c r="AL429" i="28" s="1"/>
  <c r="AJ17" i="28"/>
  <c r="AK17" i="28" s="1"/>
  <c r="AJ446" i="28"/>
  <c r="AK446" i="28" s="1"/>
  <c r="AJ382" i="28"/>
  <c r="AK382" i="28" s="1"/>
  <c r="AJ318" i="28"/>
  <c r="AK318" i="28" s="1"/>
  <c r="AJ250" i="28"/>
  <c r="AK250" i="28" s="1"/>
  <c r="AJ186" i="28"/>
  <c r="AK186" i="28" s="1"/>
  <c r="AJ122" i="28"/>
  <c r="AK122" i="28" s="1"/>
  <c r="AJ58" i="28"/>
  <c r="AK58" i="28" s="1"/>
  <c r="AJ381" i="28"/>
  <c r="AK381" i="28" s="1"/>
  <c r="AJ476" i="28"/>
  <c r="AK476" i="28" s="1"/>
  <c r="AJ412" i="28"/>
  <c r="AL412" i="28" s="1"/>
  <c r="AJ348" i="28"/>
  <c r="AK348" i="28" s="1"/>
  <c r="AJ280" i="28"/>
  <c r="AL280" i="28" s="1"/>
  <c r="AJ216" i="28"/>
  <c r="AK216" i="28" s="1"/>
  <c r="AJ152" i="28"/>
  <c r="AK152" i="28" s="1"/>
  <c r="AJ88" i="28"/>
  <c r="AK88" i="28" s="1"/>
  <c r="AJ24" i="28"/>
  <c r="AK24" i="28" s="1"/>
  <c r="AJ73" i="28"/>
  <c r="AK73" i="28" s="1"/>
  <c r="AJ419" i="28"/>
  <c r="AK419" i="28" s="1"/>
  <c r="AJ263" i="28"/>
  <c r="AK263" i="28" s="1"/>
  <c r="AJ7" i="28"/>
  <c r="AK7" i="28" s="1"/>
  <c r="AJ314" i="28"/>
  <c r="AL314" i="28" s="1"/>
  <c r="AJ289" i="28"/>
  <c r="AL289" i="28" s="1"/>
  <c r="AJ189" i="28"/>
  <c r="AK189" i="28" s="1"/>
  <c r="AJ408" i="28"/>
  <c r="AK408" i="28" s="1"/>
  <c r="AJ503" i="28"/>
  <c r="AK503" i="28" s="1"/>
  <c r="AJ182" i="28"/>
  <c r="AK182" i="28" s="1"/>
  <c r="AJ417" i="28"/>
  <c r="AK417" i="28" s="1"/>
  <c r="AJ61" i="28"/>
  <c r="AK61" i="28" s="1"/>
  <c r="AJ260" i="28"/>
  <c r="AL260" i="28" s="1"/>
  <c r="AJ471" i="28"/>
  <c r="AL471" i="28" s="1"/>
  <c r="AJ467" i="28"/>
  <c r="AK467" i="28" s="1"/>
  <c r="AJ403" i="28"/>
  <c r="AK403" i="28" s="1"/>
  <c r="AJ339" i="28"/>
  <c r="AK339" i="28" s="1"/>
  <c r="AJ231" i="28"/>
  <c r="AK231" i="28" s="1"/>
  <c r="AJ103" i="28"/>
  <c r="AK103" i="28" s="1"/>
  <c r="AJ333" i="28"/>
  <c r="AK333" i="28" s="1"/>
  <c r="AJ426" i="28"/>
  <c r="AK426" i="28" s="1"/>
  <c r="AJ262" i="28"/>
  <c r="AK262" i="28" s="1"/>
  <c r="AJ102" i="28"/>
  <c r="AK102" i="28" s="1"/>
  <c r="AJ497" i="28"/>
  <c r="AL497" i="28" s="1"/>
  <c r="AJ321" i="28"/>
  <c r="AK321" i="28" s="1"/>
  <c r="AJ157" i="28"/>
  <c r="AK157" i="28" s="1"/>
  <c r="AJ373" i="28"/>
  <c r="AK373" i="28" s="1"/>
  <c r="AJ360" i="28"/>
  <c r="AK360" i="28" s="1"/>
  <c r="AJ196" i="28"/>
  <c r="AK196" i="28" s="1"/>
  <c r="AJ20" i="28"/>
  <c r="AK20" i="28" s="1"/>
  <c r="AJ439" i="28"/>
  <c r="AL439" i="28" s="1"/>
  <c r="AJ227" i="28"/>
  <c r="AK227" i="28" s="1"/>
  <c r="AJ8" i="28"/>
  <c r="AK8" i="28" s="1"/>
  <c r="AJ105" i="28"/>
  <c r="AK105" i="28" s="1"/>
  <c r="AJ459" i="28"/>
  <c r="AL459" i="28" s="1"/>
  <c r="AJ395" i="28"/>
  <c r="AL395" i="28" s="1"/>
  <c r="AJ331" i="28"/>
  <c r="AK331" i="28" s="1"/>
  <c r="AJ207" i="28"/>
  <c r="AL207" i="28" s="1"/>
  <c r="AJ79" i="28"/>
  <c r="AL79" i="28" s="1"/>
  <c r="AJ177" i="28"/>
  <c r="AL177" i="28" s="1"/>
  <c r="AJ402" i="28"/>
  <c r="AK402" i="28" s="1"/>
  <c r="AJ246" i="28"/>
  <c r="AK246" i="28" s="1"/>
  <c r="AJ70" i="28"/>
  <c r="AK70" i="28" s="1"/>
  <c r="AJ481" i="28"/>
  <c r="AK481" i="28" s="1"/>
  <c r="AJ301" i="28"/>
  <c r="AK301" i="28" s="1"/>
  <c r="AJ125" i="28"/>
  <c r="AL125" i="28" s="1"/>
  <c r="AJ225" i="28"/>
  <c r="AK225" i="28" s="1"/>
  <c r="AJ344" i="28"/>
  <c r="AL344" i="28" s="1"/>
  <c r="AJ164" i="28"/>
  <c r="AK164" i="28" s="1"/>
  <c r="AJ4" i="28"/>
  <c r="AL4" i="28" s="1"/>
  <c r="AJ423" i="28"/>
  <c r="AK423" i="28" s="1"/>
  <c r="AJ179" i="28"/>
  <c r="AK179" i="28" s="1"/>
  <c r="AJ387" i="28"/>
  <c r="AK387" i="28" s="1"/>
  <c r="AJ323" i="28"/>
  <c r="AL323" i="28" s="1"/>
  <c r="AJ199" i="28"/>
  <c r="AK199" i="28" s="1"/>
  <c r="AJ71" i="28"/>
  <c r="AK71" i="28" s="1"/>
  <c r="AJ129" i="28"/>
  <c r="AK129" i="28" s="1"/>
  <c r="AJ394" i="28"/>
  <c r="AL394" i="28" s="1"/>
  <c r="AJ230" i="28"/>
  <c r="AK230" i="28" s="1"/>
  <c r="AJ54" i="28"/>
  <c r="AK54" i="28" s="1"/>
  <c r="AJ449" i="28"/>
  <c r="AK449" i="28" s="1"/>
  <c r="AJ285" i="28"/>
  <c r="AK285" i="28" s="1"/>
  <c r="AJ109" i="28"/>
  <c r="AK109" i="28" s="1"/>
  <c r="AJ488" i="28"/>
  <c r="AK488" i="28" s="1"/>
  <c r="AJ328" i="28"/>
  <c r="AK328" i="28" s="1"/>
  <c r="AJ148" i="28"/>
  <c r="AK148" i="28" s="1"/>
  <c r="AJ317" i="28"/>
  <c r="AK317" i="28" s="1"/>
  <c r="AJ407" i="28"/>
  <c r="AK407" i="28" s="1"/>
  <c r="AJ163" i="28"/>
  <c r="AK163" i="28" s="1"/>
  <c r="AJ421" i="28"/>
  <c r="AK421" i="28" s="1"/>
  <c r="AJ25" i="28"/>
  <c r="AL25" i="28" s="1"/>
  <c r="AJ443" i="28"/>
  <c r="AK443" i="28" s="1"/>
  <c r="AJ379" i="28"/>
  <c r="AL379" i="28" s="1"/>
  <c r="AJ315" i="28"/>
  <c r="AK315" i="28" s="1"/>
  <c r="AJ183" i="28"/>
  <c r="AK183" i="28" s="1"/>
  <c r="AJ55" i="28"/>
  <c r="AK55" i="28" s="1"/>
  <c r="AJ9" i="28"/>
  <c r="AK9" i="28" s="1"/>
  <c r="AJ378" i="28"/>
  <c r="AK378" i="28" s="1"/>
  <c r="AJ198" i="28"/>
  <c r="AK198" i="28" s="1"/>
  <c r="AJ38" i="28"/>
  <c r="AK38" i="28" s="1"/>
  <c r="AJ433" i="28"/>
  <c r="AK433" i="28" s="1"/>
  <c r="AJ253" i="28"/>
  <c r="AK253" i="28" s="1"/>
  <c r="AJ93" i="28"/>
  <c r="AK93" i="28" s="1"/>
  <c r="AJ472" i="28"/>
  <c r="AK472" i="28" s="1"/>
  <c r="AJ292" i="28"/>
  <c r="AK292" i="28" s="1"/>
  <c r="AJ132" i="28"/>
  <c r="AK132" i="28" s="1"/>
  <c r="AJ201" i="28"/>
  <c r="AL201" i="28" s="1"/>
  <c r="AJ375" i="28"/>
  <c r="AL375" i="28" s="1"/>
  <c r="AJ115" i="28"/>
  <c r="AK115" i="28" s="1"/>
  <c r="AJ276" i="28"/>
  <c r="AK276" i="28" s="1"/>
  <c r="AJ100" i="28"/>
  <c r="AK100" i="28" s="1"/>
  <c r="AJ113" i="28"/>
  <c r="AK113" i="28" s="1"/>
  <c r="AJ359" i="28"/>
  <c r="AK359" i="28" s="1"/>
  <c r="AJ99" i="28"/>
  <c r="AK99" i="28" s="1"/>
  <c r="AJ51" i="28"/>
  <c r="AK51" i="28" s="1"/>
  <c r="AJ35" i="28"/>
  <c r="AL35" i="28" s="1"/>
  <c r="AJ3" i="28"/>
  <c r="AK3" i="28" s="1"/>
  <c r="AJ255" i="28"/>
  <c r="AL255" i="28" s="1"/>
  <c r="AJ191" i="28"/>
  <c r="AK191" i="28" s="1"/>
  <c r="AJ127" i="28"/>
  <c r="AK127" i="28" s="1"/>
  <c r="AJ63" i="28"/>
  <c r="AK63" i="28" s="1"/>
  <c r="AJ493" i="28"/>
  <c r="AK493" i="28" s="1"/>
  <c r="AJ89" i="28"/>
  <c r="AK89" i="28" s="1"/>
  <c r="AJ450" i="28"/>
  <c r="AL450" i="28" s="1"/>
  <c r="AJ386" i="28"/>
  <c r="AK386" i="28" s="1"/>
  <c r="AJ322" i="28"/>
  <c r="AL322" i="28" s="1"/>
  <c r="AJ254" i="28"/>
  <c r="AK254" i="28" s="1"/>
  <c r="AJ190" i="28"/>
  <c r="AK190" i="28" s="1"/>
  <c r="AJ126" i="28"/>
  <c r="AK126" i="28" s="1"/>
  <c r="AJ62" i="28"/>
  <c r="AK62" i="28" s="1"/>
  <c r="AJ469" i="28"/>
  <c r="AL469" i="28" s="1"/>
  <c r="AJ41" i="28"/>
  <c r="AL41" i="28" s="1"/>
  <c r="AJ441" i="28"/>
  <c r="AK441" i="28" s="1"/>
  <c r="AJ377" i="28"/>
  <c r="AK377" i="28" s="1"/>
  <c r="AJ313" i="28"/>
  <c r="AK313" i="28" s="1"/>
  <c r="AJ245" i="28"/>
  <c r="AK245" i="28" s="1"/>
  <c r="AJ181" i="28"/>
  <c r="AK181" i="28" s="1"/>
  <c r="AJ117" i="28"/>
  <c r="AK117" i="28" s="1"/>
  <c r="AJ53" i="28"/>
  <c r="AK53" i="28" s="1"/>
  <c r="AJ437" i="28"/>
  <c r="AK437" i="28" s="1"/>
  <c r="AJ480" i="28"/>
  <c r="AL480" i="28" s="1"/>
  <c r="AJ416" i="28"/>
  <c r="AL416" i="28" s="1"/>
  <c r="AJ352" i="28"/>
  <c r="AK352" i="28" s="1"/>
  <c r="AJ284" i="28"/>
  <c r="AK284" i="28" s="1"/>
  <c r="AJ220" i="28"/>
  <c r="AK220" i="28" s="1"/>
  <c r="AJ156" i="28"/>
  <c r="AK156" i="28" s="1"/>
  <c r="AJ92" i="28"/>
  <c r="AL92" i="28" s="1"/>
  <c r="AJ28" i="28"/>
  <c r="AK28" i="28" s="1"/>
  <c r="AJ257" i="28"/>
  <c r="AK257" i="28" s="1"/>
  <c r="AJ495" i="28"/>
  <c r="AK495" i="28" s="1"/>
  <c r="AJ431" i="28"/>
  <c r="AL431" i="28" s="1"/>
  <c r="AJ367" i="28"/>
  <c r="AL367" i="28" s="1"/>
  <c r="AJ299" i="28"/>
  <c r="AK299" i="28" s="1"/>
  <c r="AJ235" i="28"/>
  <c r="AK235" i="28" s="1"/>
  <c r="AJ171" i="28"/>
  <c r="AL171" i="28" s="1"/>
  <c r="AJ107" i="28"/>
  <c r="AK107" i="28" s="1"/>
  <c r="AJ43" i="28"/>
  <c r="AK43" i="28" s="1"/>
  <c r="AJ303" i="28"/>
  <c r="AK303" i="28" s="1"/>
  <c r="AJ239" i="28"/>
  <c r="AK239" i="28" s="1"/>
  <c r="AJ175" i="28"/>
  <c r="AL175" i="28" s="1"/>
  <c r="AJ111" i="28"/>
  <c r="AK111" i="28" s="1"/>
  <c r="AJ47" i="28"/>
  <c r="AK47" i="28" s="1"/>
  <c r="AJ397" i="28"/>
  <c r="AK397" i="28" s="1"/>
  <c r="AJ498" i="28"/>
  <c r="AK498" i="28" s="1"/>
  <c r="AJ434" i="28"/>
  <c r="AK434" i="28" s="1"/>
  <c r="AJ370" i="28"/>
  <c r="AK370" i="28" s="1"/>
  <c r="AJ302" i="28"/>
  <c r="AL302" i="28" s="1"/>
  <c r="AJ238" i="28"/>
  <c r="AK238" i="28" s="1"/>
  <c r="AJ174" i="28"/>
  <c r="AK174" i="28" s="1"/>
  <c r="AJ110" i="28"/>
  <c r="AK110" i="28" s="1"/>
  <c r="AJ46" i="28"/>
  <c r="AK46" i="28" s="1"/>
  <c r="AJ349" i="28"/>
  <c r="AK349" i="28" s="1"/>
  <c r="AJ489" i="28"/>
  <c r="AK489" i="28" s="1"/>
  <c r="AJ425" i="28"/>
  <c r="AK425" i="28" s="1"/>
  <c r="AJ361" i="28"/>
  <c r="AK361" i="28" s="1"/>
  <c r="AJ293" i="28"/>
  <c r="AL293" i="28" s="1"/>
  <c r="AJ229" i="28"/>
  <c r="AK229" i="28" s="1"/>
  <c r="AJ165" i="28"/>
  <c r="AK165" i="28" s="1"/>
  <c r="AJ101" i="28"/>
  <c r="AK101" i="28" s="1"/>
  <c r="AJ37" i="28"/>
  <c r="AK37" i="28" s="1"/>
  <c r="AJ297" i="28"/>
  <c r="AK297" i="28" s="1"/>
  <c r="AJ464" i="28"/>
  <c r="AL464" i="28" s="1"/>
  <c r="AJ400" i="28"/>
  <c r="AL400" i="28" s="1"/>
  <c r="AJ336" i="28"/>
  <c r="AL336" i="28" s="1"/>
  <c r="AJ268" i="28"/>
  <c r="AK268" i="28" s="1"/>
  <c r="AJ204" i="28"/>
  <c r="AK204" i="28" s="1"/>
  <c r="AJ140" i="28"/>
  <c r="AK140" i="28" s="1"/>
  <c r="AJ76" i="28"/>
  <c r="AK76" i="28" s="1"/>
  <c r="AJ12" i="28"/>
  <c r="AL12" i="28" s="1"/>
  <c r="AJ169" i="28"/>
  <c r="AL169" i="28" s="1"/>
  <c r="AJ479" i="28"/>
  <c r="AK479" i="28" s="1"/>
  <c r="AJ415" i="28"/>
  <c r="AK415" i="28" s="1"/>
  <c r="AJ351" i="28"/>
  <c r="AK351" i="28" s="1"/>
  <c r="AJ283" i="28"/>
  <c r="AK283" i="28" s="1"/>
  <c r="AJ219" i="28"/>
  <c r="AK219" i="28" s="1"/>
  <c r="AJ155" i="28"/>
  <c r="AK155" i="28" s="1"/>
  <c r="AJ91" i="28"/>
  <c r="AK91" i="28" s="1"/>
  <c r="AJ27" i="28"/>
  <c r="AL27" i="28" s="1"/>
  <c r="AJ343" i="28"/>
  <c r="AK343" i="28" s="1"/>
  <c r="AJ275" i="28"/>
  <c r="AK275" i="28" s="1"/>
  <c r="AJ211" i="28"/>
  <c r="AK211" i="28" s="1"/>
  <c r="AJ147" i="28"/>
  <c r="AK147" i="28" s="1"/>
  <c r="AJ83" i="28"/>
  <c r="AK83" i="28" s="1"/>
  <c r="AJ19" i="28"/>
  <c r="AK19" i="28" s="1"/>
  <c r="AJ287" i="28"/>
  <c r="AK287" i="28" s="1"/>
  <c r="AJ223" i="28"/>
  <c r="AL223" i="28" s="1"/>
  <c r="AJ159" i="28"/>
  <c r="AK159" i="28" s="1"/>
  <c r="AJ95" i="28"/>
  <c r="AK95" i="28" s="1"/>
  <c r="AJ31" i="28"/>
  <c r="AK31" i="28" s="1"/>
  <c r="AJ273" i="28"/>
  <c r="AK273" i="28" s="1"/>
  <c r="AJ482" i="28"/>
  <c r="AK482" i="28" s="1"/>
  <c r="AJ418" i="28"/>
  <c r="AK418" i="28" s="1"/>
  <c r="AJ354" i="28"/>
  <c r="AK354" i="28" s="1"/>
  <c r="AJ286" i="28"/>
  <c r="AK286" i="28" s="1"/>
  <c r="AJ222" i="28"/>
  <c r="AK222" i="28" s="1"/>
  <c r="AJ158" i="28"/>
  <c r="AL158" i="28" s="1"/>
  <c r="AJ94" i="28"/>
  <c r="AK94" i="28" s="1"/>
  <c r="AJ30" i="28"/>
  <c r="AK30" i="28" s="1"/>
  <c r="AJ249" i="28"/>
  <c r="AK249" i="28" s="1"/>
  <c r="AJ473" i="28"/>
  <c r="AK473" i="28" s="1"/>
  <c r="AJ409" i="28"/>
  <c r="AL409" i="28" s="1"/>
  <c r="AJ345" i="28"/>
  <c r="AK345" i="28" s="1"/>
  <c r="AJ277" i="28"/>
  <c r="AK277" i="28" s="1"/>
  <c r="AJ213" i="28"/>
  <c r="AL213" i="28" s="1"/>
  <c r="AJ149" i="28"/>
  <c r="AK149" i="28" s="1"/>
  <c r="AJ85" i="28"/>
  <c r="AK85" i="28" s="1"/>
  <c r="AJ21" i="28"/>
  <c r="AL21" i="28" s="1"/>
  <c r="AJ145" i="28"/>
  <c r="AK145" i="28" s="1"/>
  <c r="AJ448" i="28"/>
  <c r="AL448" i="28" s="1"/>
  <c r="AJ384" i="28"/>
  <c r="AK384" i="28" s="1"/>
  <c r="AJ320" i="28"/>
  <c r="AK320" i="28" s="1"/>
  <c r="AJ252" i="28"/>
  <c r="AK252" i="28" s="1"/>
  <c r="AJ188" i="28"/>
  <c r="AK188" i="28" s="1"/>
  <c r="AJ124" i="28"/>
  <c r="AK124" i="28" s="1"/>
  <c r="AJ60" i="28"/>
  <c r="AK60" i="28" s="1"/>
  <c r="AJ461" i="28"/>
  <c r="AK461" i="28" s="1"/>
  <c r="AJ65" i="28"/>
  <c r="AK65" i="28" s="1"/>
  <c r="AJ463" i="28"/>
  <c r="AK463" i="28" s="1"/>
  <c r="AJ399" i="28"/>
  <c r="AK399" i="28" s="1"/>
  <c r="AJ335" i="28"/>
  <c r="AL335" i="28" s="1"/>
  <c r="AJ267" i="28"/>
  <c r="AK267" i="28" s="1"/>
  <c r="AJ203" i="28"/>
  <c r="AK203" i="28" s="1"/>
  <c r="AJ139" i="28"/>
  <c r="AK139" i="28" s="1"/>
  <c r="AJ75" i="28"/>
  <c r="AK75" i="28" s="1"/>
  <c r="AJ11" i="28"/>
  <c r="AK11" i="28" s="1"/>
  <c r="AJ279" i="28"/>
  <c r="AK279" i="28" s="1"/>
  <c r="AJ215" i="28"/>
  <c r="AL215" i="28" s="1"/>
  <c r="AJ151" i="28"/>
  <c r="AL151" i="28" s="1"/>
  <c r="AJ87" i="28"/>
  <c r="AK87" i="28" s="1"/>
  <c r="AJ23" i="28"/>
  <c r="AK23" i="28" s="1"/>
  <c r="AJ217" i="28"/>
  <c r="AK217" i="28" s="1"/>
  <c r="AJ474" i="28"/>
  <c r="AK474" i="28" s="1"/>
  <c r="AJ410" i="28"/>
  <c r="AL410" i="28" s="1"/>
  <c r="AJ346" i="28"/>
  <c r="AK346" i="28" s="1"/>
  <c r="AJ278" i="28"/>
  <c r="AK278" i="28" s="1"/>
  <c r="AJ214" i="28"/>
  <c r="AL214" i="28" s="1"/>
  <c r="AJ150" i="28"/>
  <c r="AL150" i="28" s="1"/>
  <c r="AJ86" i="28"/>
  <c r="AK86" i="28" s="1"/>
  <c r="AJ22" i="28"/>
  <c r="AK22" i="28" s="1"/>
  <c r="AJ185" i="28"/>
  <c r="AL185" i="28" s="1"/>
  <c r="AJ465" i="28"/>
  <c r="AK465" i="28" s="1"/>
  <c r="AJ401" i="28"/>
  <c r="AK401" i="28" s="1"/>
  <c r="AJ337" i="28"/>
  <c r="AK337" i="28" s="1"/>
  <c r="AJ269" i="28"/>
  <c r="AL269" i="28" s="1"/>
  <c r="AJ205" i="28"/>
  <c r="AK205" i="28" s="1"/>
  <c r="AJ141" i="28"/>
  <c r="AK141" i="28" s="1"/>
  <c r="AJ77" i="28"/>
  <c r="AK77" i="28" s="1"/>
  <c r="AJ13" i="28"/>
  <c r="AK13" i="28" s="1"/>
  <c r="AJ57" i="28"/>
  <c r="AK57" i="28" s="1"/>
  <c r="AJ440" i="28"/>
  <c r="AK440" i="28" s="1"/>
  <c r="AJ376" i="28"/>
  <c r="AK376" i="28" s="1"/>
  <c r="AJ312" i="28"/>
  <c r="AK312" i="28" s="1"/>
  <c r="AJ244" i="28"/>
  <c r="AL244" i="28" s="1"/>
  <c r="AJ180" i="28"/>
  <c r="AK180" i="28" s="1"/>
  <c r="AJ116" i="28"/>
  <c r="AK116" i="28" s="1"/>
  <c r="AJ52" i="28"/>
  <c r="AK52" i="28" s="1"/>
  <c r="AJ413" i="28"/>
  <c r="AK413" i="28" s="1"/>
  <c r="AJ33" i="28"/>
  <c r="AK33" i="28" s="1"/>
  <c r="AJ455" i="28"/>
  <c r="AK455" i="28" s="1"/>
  <c r="AJ391" i="28"/>
  <c r="AK391" i="28" s="1"/>
  <c r="AJ327" i="28"/>
  <c r="AK327" i="28" s="1"/>
  <c r="AJ259" i="28"/>
  <c r="AL259" i="28" s="1"/>
  <c r="AJ195" i="28"/>
  <c r="AK195" i="28" s="1"/>
  <c r="AJ131" i="28"/>
  <c r="AL131" i="28" s="1"/>
  <c r="AJ67" i="28"/>
  <c r="AK67" i="28" s="1"/>
  <c r="AJ338" i="28"/>
  <c r="AK338" i="28" s="1"/>
  <c r="AJ270" i="28"/>
  <c r="AK270" i="28" s="1"/>
  <c r="AJ206" i="28"/>
  <c r="AK206" i="28" s="1"/>
  <c r="AJ142" i="28"/>
  <c r="AK142" i="28" s="1"/>
  <c r="AJ78" i="28"/>
  <c r="AL78" i="28" s="1"/>
  <c r="AJ14" i="28"/>
  <c r="AK14" i="28" s="1"/>
  <c r="AJ121" i="28"/>
  <c r="AK121" i="28" s="1"/>
  <c r="AJ457" i="28"/>
  <c r="AK457" i="28" s="1"/>
  <c r="AJ393" i="28"/>
  <c r="AK393" i="28" s="1"/>
  <c r="AJ329" i="28"/>
  <c r="AK329" i="28" s="1"/>
  <c r="AJ261" i="28"/>
  <c r="AK261" i="28" s="1"/>
  <c r="AJ197" i="28"/>
  <c r="AL197" i="28" s="1"/>
  <c r="AJ133" i="28"/>
  <c r="AL133" i="28" s="1"/>
  <c r="AJ69" i="28"/>
  <c r="AK69" i="28" s="1"/>
  <c r="AJ5" i="28"/>
  <c r="AK5" i="28" s="1"/>
  <c r="AJ496" i="28"/>
  <c r="AK496" i="28" s="1"/>
  <c r="AJ432" i="28"/>
  <c r="AK432" i="28" s="1"/>
  <c r="AJ368" i="28"/>
  <c r="AK368" i="28" s="1"/>
  <c r="AJ300" i="28"/>
  <c r="AK300" i="28" s="1"/>
  <c r="AJ236" i="28"/>
  <c r="AL236" i="28" s="1"/>
  <c r="AJ172" i="28"/>
  <c r="AL172" i="28" s="1"/>
  <c r="AJ108" i="28"/>
  <c r="AK108" i="28" s="1"/>
  <c r="AJ44" i="28"/>
  <c r="AK44" i="28" s="1"/>
  <c r="AJ357" i="28"/>
  <c r="AK357" i="28" s="1"/>
  <c r="AJ504" i="28"/>
  <c r="AL504" i="28" s="1"/>
  <c r="AJ447" i="28"/>
  <c r="AK447" i="28" s="1"/>
  <c r="AJ383" i="28"/>
  <c r="AK383" i="28" s="1"/>
  <c r="AJ319" i="28"/>
  <c r="AK319" i="28" s="1"/>
  <c r="AJ251" i="28"/>
  <c r="AL251" i="28" s="1"/>
  <c r="AJ187" i="28"/>
  <c r="AL187" i="28" s="1"/>
  <c r="AJ123" i="28"/>
  <c r="AK123" i="28" s="1"/>
  <c r="AJ59" i="28"/>
  <c r="AL59" i="28" s="1"/>
  <c r="AK477" i="28"/>
  <c r="AK281" i="28"/>
  <c r="AK282" i="28"/>
  <c r="AK39" i="28"/>
  <c r="AK256" i="28"/>
  <c r="AL256" i="28"/>
  <c r="AK485" i="28"/>
  <c r="AL485" i="28"/>
  <c r="AL243" i="28" l="1"/>
  <c r="AL170" i="28"/>
  <c r="AK308" i="28"/>
  <c r="AL272" i="28"/>
  <c r="AL40" i="28"/>
  <c r="AK362" i="28"/>
  <c r="AK347" i="28"/>
  <c r="AK56" i="28"/>
  <c r="AL451" i="28"/>
  <c r="AK168" i="28"/>
  <c r="AL381" i="28"/>
  <c r="AL228" i="28"/>
  <c r="AL340" i="28"/>
  <c r="AL154" i="28"/>
  <c r="AL224" i="28"/>
  <c r="AK120" i="28"/>
  <c r="AL430" i="28"/>
  <c r="AL491" i="28"/>
  <c r="AL405" i="28"/>
  <c r="AL339" i="28"/>
  <c r="AK456" i="28"/>
  <c r="AL334" i="28"/>
  <c r="AL176" i="28"/>
  <c r="AL442" i="28"/>
  <c r="AL137" i="28"/>
  <c r="AK379" i="28"/>
  <c r="AL371" i="28"/>
  <c r="AL202" i="28"/>
  <c r="AL363" i="28"/>
  <c r="AL290" i="28"/>
  <c r="AL134" i="28"/>
  <c r="AK483" i="28"/>
  <c r="AK453" i="28"/>
  <c r="AL263" i="28"/>
  <c r="AL2" i="28"/>
  <c r="AL403" i="28"/>
  <c r="AL475" i="28"/>
  <c r="AK221" i="28"/>
  <c r="AL246" i="28"/>
  <c r="AK416" i="28"/>
  <c r="AL422" i="28"/>
  <c r="AL315" i="28"/>
  <c r="AL231" i="28"/>
  <c r="AK412" i="28"/>
  <c r="AL72" i="28"/>
  <c r="AL374" i="28"/>
  <c r="AK4" i="28"/>
  <c r="AL212" i="28"/>
  <c r="AL32" i="28"/>
  <c r="AL348" i="28"/>
  <c r="AK494" i="28"/>
  <c r="AL419" i="28"/>
  <c r="AL157" i="28"/>
  <c r="AL48" i="28"/>
  <c r="AL148" i="28"/>
  <c r="AL438" i="28"/>
  <c r="AL96" i="28"/>
  <c r="AL162" i="28"/>
  <c r="AL276" i="28"/>
  <c r="AL247" i="28"/>
  <c r="AL380" i="28"/>
  <c r="AL115" i="28"/>
  <c r="AL80" i="28"/>
  <c r="AL193" i="28"/>
  <c r="AK177" i="28"/>
  <c r="AL239" i="28"/>
  <c r="AL248" i="28"/>
  <c r="AK398" i="28"/>
  <c r="AL227" i="28"/>
  <c r="AL325" i="28"/>
  <c r="AL490" i="28"/>
  <c r="AK90" i="28"/>
  <c r="AL502" i="28"/>
  <c r="AL84" i="28"/>
  <c r="AK45" i="28"/>
  <c r="AL238" i="28"/>
  <c r="AL7" i="28"/>
  <c r="AK454" i="28"/>
  <c r="AL55" i="28"/>
  <c r="AL360" i="28"/>
  <c r="AK295" i="28"/>
  <c r="AK280" i="28"/>
  <c r="AL192" i="28"/>
  <c r="AL164" i="28"/>
  <c r="AL3" i="28"/>
  <c r="AL470" i="28"/>
  <c r="AL321" i="28"/>
  <c r="AL73" i="28"/>
  <c r="AL65" i="28"/>
  <c r="AK255" i="28"/>
  <c r="AL330" i="28"/>
  <c r="AL407" i="28"/>
  <c r="AL161" i="28"/>
  <c r="AL226" i="28"/>
  <c r="AL178" i="28"/>
  <c r="AK158" i="28"/>
  <c r="AL481" i="28"/>
  <c r="AL333" i="28"/>
  <c r="AL435" i="28"/>
  <c r="AK233" i="28"/>
  <c r="AL237" i="28"/>
  <c r="AK497" i="28"/>
  <c r="AL355" i="28"/>
  <c r="AK130" i="28"/>
  <c r="AL264" i="28"/>
  <c r="AL208" i="28"/>
  <c r="AL112" i="28"/>
  <c r="AL460" i="28"/>
  <c r="AL324" i="28"/>
  <c r="AL298" i="28"/>
  <c r="AL492" i="28"/>
  <c r="AL423" i="28"/>
  <c r="AL479" i="28"/>
  <c r="AK302" i="28"/>
  <c r="AL373" i="28"/>
  <c r="AL352" i="28"/>
  <c r="AL441" i="28"/>
  <c r="AL402" i="28"/>
  <c r="AK448" i="28"/>
  <c r="AL328" i="28"/>
  <c r="AL287" i="28"/>
  <c r="AK410" i="28"/>
  <c r="AL369" i="28"/>
  <c r="AL413" i="28"/>
  <c r="AL160" i="28"/>
  <c r="AL43" i="28"/>
  <c r="AL476" i="28"/>
  <c r="AL297" i="28"/>
  <c r="L17" i="28" a="1"/>
  <c r="L17" i="28" s="1"/>
  <c r="L18" i="28" s="1" a="1"/>
  <c r="L18" i="28" s="1"/>
  <c r="L19" i="28" s="1" a="1"/>
  <c r="L19" i="28" s="1"/>
  <c r="L20" i="28" s="1" a="1"/>
  <c r="L20" i="28" s="1"/>
  <c r="L21" i="28" s="1" a="1"/>
  <c r="L21" i="28" s="1"/>
  <c r="L22" i="28" s="1" a="1"/>
  <c r="L22" i="28" s="1"/>
  <c r="L23" i="28" s="1" a="1"/>
  <c r="L23" i="28" s="1"/>
  <c r="L24" i="28" s="1" a="1"/>
  <c r="L24" i="28" s="1"/>
  <c r="L25" i="28" s="1" a="1"/>
  <c r="L25" i="28" s="1"/>
  <c r="L26" i="28" s="1" a="1"/>
  <c r="L26" i="28" s="1"/>
  <c r="L27" i="28" s="1" a="1"/>
  <c r="L27" i="28" s="1"/>
  <c r="L28" i="28" s="1" a="1"/>
  <c r="L28" i="28" s="1"/>
  <c r="L29" i="28" s="1" a="1"/>
  <c r="L29" i="28" s="1"/>
  <c r="L30" i="28" s="1" a="1"/>
  <c r="L30" i="28" s="1"/>
  <c r="L31" i="28" s="1" a="1"/>
  <c r="L31" i="28" s="1"/>
  <c r="L32" i="28" s="1" a="1"/>
  <c r="L32" i="28" s="1"/>
  <c r="L33" i="28" s="1" a="1"/>
  <c r="L33" i="28" s="1"/>
  <c r="L34" i="28" s="1" a="1"/>
  <c r="L34" i="28" s="1"/>
  <c r="L35" i="28" s="1" a="1"/>
  <c r="L35" i="28" s="1"/>
  <c r="L36" i="28" s="1" a="1"/>
  <c r="L36" i="28" s="1"/>
  <c r="L37" i="28" s="1" a="1"/>
  <c r="L37" i="28" s="1"/>
  <c r="L38" i="28" s="1" a="1"/>
  <c r="L38" i="28" s="1"/>
  <c r="L39" i="28" s="1" a="1"/>
  <c r="L39" i="28" s="1"/>
  <c r="L40" i="28" s="1" a="1"/>
  <c r="L40" i="28" s="1"/>
  <c r="L41" i="28" s="1" a="1"/>
  <c r="L41" i="28" s="1"/>
  <c r="L42" i="28" s="1" a="1"/>
  <c r="L42" i="28" s="1"/>
  <c r="L43" i="28" s="1" a="1"/>
  <c r="L43" i="28" s="1"/>
  <c r="L44" i="28" s="1" a="1"/>
  <c r="L44" i="28" s="1"/>
  <c r="L45" i="28" s="1" a="1"/>
  <c r="L45" i="28" s="1"/>
  <c r="L46" i="28" s="1" a="1"/>
  <c r="L46" i="28" s="1"/>
  <c r="L47" i="28" s="1" a="1"/>
  <c r="L47" i="28" s="1"/>
  <c r="L48" i="28" s="1" a="1"/>
  <c r="L48" i="28" s="1"/>
  <c r="L49" i="28" s="1" a="1"/>
  <c r="L49" i="28" s="1"/>
  <c r="L50" i="28" s="1" a="1"/>
  <c r="L50" i="28" s="1"/>
  <c r="L51" i="28" s="1" a="1"/>
  <c r="L51" i="28" s="1"/>
  <c r="L52" i="28" s="1" a="1"/>
  <c r="L52" i="28" s="1"/>
  <c r="L53" i="28" s="1" a="1"/>
  <c r="L53" i="28" s="1"/>
  <c r="L54" i="28" s="1" a="1"/>
  <c r="L54" i="28" s="1"/>
  <c r="L55" i="28" s="1" a="1"/>
  <c r="L55" i="28" s="1"/>
  <c r="L56" i="28" s="1" a="1"/>
  <c r="L56" i="28" s="1"/>
  <c r="L57" i="28" s="1" a="1"/>
  <c r="L57" i="28" s="1"/>
  <c r="L58" i="28" s="1" a="1"/>
  <c r="L58" i="28" s="1"/>
  <c r="L59" i="28" s="1" a="1"/>
  <c r="L59" i="28" s="1"/>
  <c r="L60" i="28" s="1" a="1"/>
  <c r="L60" i="28" s="1"/>
  <c r="L61" i="28" s="1" a="1"/>
  <c r="L61" i="28" s="1"/>
  <c r="L62" i="28" s="1" a="1"/>
  <c r="L62" i="28" s="1"/>
  <c r="L63" i="28" s="1" a="1"/>
  <c r="L63" i="28" s="1"/>
  <c r="L64" i="28" s="1" a="1"/>
  <c r="L64" i="28" s="1"/>
  <c r="L65" i="28" s="1" a="1"/>
  <c r="L65" i="28" s="1"/>
  <c r="L66" i="28" s="1" a="1"/>
  <c r="L66" i="28" s="1"/>
  <c r="L67" i="28" s="1" a="1"/>
  <c r="L67" i="28" s="1"/>
  <c r="L68" i="28" s="1" a="1"/>
  <c r="L68" i="28" s="1"/>
  <c r="L69" i="28" s="1" a="1"/>
  <c r="L69" i="28" s="1"/>
  <c r="L70" i="28" s="1" a="1"/>
  <c r="L70" i="28" s="1"/>
  <c r="L71" i="28" s="1" a="1"/>
  <c r="L71" i="28" s="1"/>
  <c r="L72" i="28" s="1" a="1"/>
  <c r="L72" i="28" s="1"/>
  <c r="L73" i="28" s="1" a="1"/>
  <c r="L73" i="28" s="1"/>
  <c r="L74" i="28" s="1" a="1"/>
  <c r="L74" i="28" s="1"/>
  <c r="L75" i="28" s="1" a="1"/>
  <c r="L75" i="28" s="1"/>
  <c r="L76" i="28" s="1" a="1"/>
  <c r="L76" i="28" s="1"/>
  <c r="L77" i="28" s="1" a="1"/>
  <c r="L77" i="28" s="1"/>
  <c r="L78" i="28" s="1" a="1"/>
  <c r="L78" i="28" s="1"/>
  <c r="L79" i="28" s="1" a="1"/>
  <c r="L79" i="28" s="1"/>
  <c r="L80" i="28" s="1" a="1"/>
  <c r="L80" i="28" s="1"/>
  <c r="L81" i="28" s="1" a="1"/>
  <c r="L81" i="28" s="1"/>
  <c r="L82" i="28" s="1" a="1"/>
  <c r="L82" i="28" s="1"/>
  <c r="L83" i="28" s="1" a="1"/>
  <c r="L83" i="28" s="1"/>
  <c r="L84" i="28" s="1" a="1"/>
  <c r="L84" i="28" s="1"/>
  <c r="L85" i="28" s="1" a="1"/>
  <c r="L85" i="28" s="1"/>
  <c r="L86" i="28" s="1" a="1"/>
  <c r="L86" i="28" s="1"/>
  <c r="L87" i="28" s="1" a="1"/>
  <c r="L87" i="28" s="1"/>
  <c r="L88" i="28" s="1" a="1"/>
  <c r="L88" i="28" s="1"/>
  <c r="L89" i="28" s="1" a="1"/>
  <c r="L89" i="28" s="1"/>
  <c r="L90" i="28" s="1" a="1"/>
  <c r="L90" i="28" s="1"/>
  <c r="L91" i="28" s="1" a="1"/>
  <c r="L91" i="28" s="1"/>
  <c r="L92" i="28" s="1" a="1"/>
  <c r="L92" i="28" s="1"/>
  <c r="L93" i="28" s="1" a="1"/>
  <c r="L93" i="28" s="1"/>
  <c r="L94" i="28" s="1" a="1"/>
  <c r="L94" i="28" s="1"/>
  <c r="L95" i="28" s="1" a="1"/>
  <c r="L95" i="28" s="1"/>
  <c r="L96" i="28" s="1" a="1"/>
  <c r="L96" i="28" s="1"/>
  <c r="L97" i="28" s="1" a="1"/>
  <c r="L97" i="28" s="1"/>
  <c r="L98" i="28" s="1" a="1"/>
  <c r="L98" i="28" s="1"/>
  <c r="L99" i="28" s="1" a="1"/>
  <c r="L99" i="28" s="1"/>
  <c r="L100" i="28" s="1" a="1"/>
  <c r="L100" i="28" s="1"/>
  <c r="L101" i="28" s="1" a="1"/>
  <c r="L101" i="28" s="1"/>
  <c r="L102" i="28" s="1" a="1"/>
  <c r="L102" i="28" s="1"/>
  <c r="L103" i="28" s="1" a="1"/>
  <c r="L103" i="28" s="1"/>
  <c r="L104" i="28" s="1" a="1"/>
  <c r="L104" i="28" s="1"/>
  <c r="L105" i="28" s="1" a="1"/>
  <c r="L105" i="28" s="1"/>
  <c r="L106" i="28" s="1" a="1"/>
  <c r="L106" i="28" s="1"/>
  <c r="L107" i="28" s="1" a="1"/>
  <c r="L107" i="28" s="1"/>
  <c r="L108" i="28" s="1" a="1"/>
  <c r="L108" i="28" s="1"/>
  <c r="L109" i="28" s="1" a="1"/>
  <c r="L109" i="28" s="1"/>
  <c r="L110" i="28" s="1" a="1"/>
  <c r="L110" i="28" s="1"/>
  <c r="L111" i="28" s="1" a="1"/>
  <c r="L111" i="28" s="1"/>
  <c r="L112" i="28" s="1" a="1"/>
  <c r="L112" i="28" s="1"/>
  <c r="L113" i="28" s="1" a="1"/>
  <c r="L113" i="28" s="1"/>
  <c r="L114" i="28" s="1" a="1"/>
  <c r="L114" i="28" s="1"/>
  <c r="L115" i="28" s="1" a="1"/>
  <c r="L115" i="28" s="1"/>
  <c r="L116" i="28" s="1" a="1"/>
  <c r="L116" i="28" s="1"/>
  <c r="L117" i="28" s="1" a="1"/>
  <c r="L117" i="28" s="1"/>
  <c r="L118" i="28" s="1" a="1"/>
  <c r="L118" i="28" s="1"/>
  <c r="L119" i="28" s="1" a="1"/>
  <c r="L119" i="28" s="1"/>
  <c r="L120" i="28" s="1" a="1"/>
  <c r="L120" i="28" s="1"/>
  <c r="L121" i="28" s="1" a="1"/>
  <c r="L121" i="28" s="1"/>
  <c r="L122" i="28" s="1" a="1"/>
  <c r="L122" i="28" s="1"/>
  <c r="L123" i="28" s="1" a="1"/>
  <c r="L123" i="28" s="1"/>
  <c r="L124" i="28" s="1" a="1"/>
  <c r="L124" i="28" s="1"/>
  <c r="L125" i="28" s="1" a="1"/>
  <c r="L125" i="28" s="1"/>
  <c r="L126" i="28" s="1" a="1"/>
  <c r="L126" i="28" s="1"/>
  <c r="L127" i="28" s="1" a="1"/>
  <c r="L127" i="28" s="1"/>
  <c r="L128" i="28" s="1" a="1"/>
  <c r="L128" i="28" s="1"/>
  <c r="L129" i="28" s="1" a="1"/>
  <c r="L129" i="28" s="1"/>
  <c r="L130" i="28" s="1" a="1"/>
  <c r="L130" i="28" s="1"/>
  <c r="L131" i="28" s="1" a="1"/>
  <c r="L131" i="28" s="1"/>
  <c r="L132" i="28" s="1" a="1"/>
  <c r="L132" i="28" s="1"/>
  <c r="L133" i="28" s="1" a="1"/>
  <c r="L133" i="28" s="1"/>
  <c r="L134" i="28" s="1" a="1"/>
  <c r="L134" i="28" s="1"/>
  <c r="L135" i="28" s="1" a="1"/>
  <c r="L135" i="28" s="1"/>
  <c r="L136" i="28" s="1" a="1"/>
  <c r="L136" i="28" s="1"/>
  <c r="L137" i="28" s="1" a="1"/>
  <c r="L137" i="28" s="1"/>
  <c r="L138" i="28" s="1" a="1"/>
  <c r="L138" i="28" s="1"/>
  <c r="L139" i="28" s="1" a="1"/>
  <c r="L139" i="28" s="1"/>
  <c r="L140" i="28" s="1" a="1"/>
  <c r="L140" i="28" s="1"/>
  <c r="L141" i="28" s="1" a="1"/>
  <c r="L141" i="28" s="1"/>
  <c r="L142" i="28" s="1" a="1"/>
  <c r="L142" i="28" s="1"/>
  <c r="L143" i="28" s="1" a="1"/>
  <c r="L143" i="28" s="1"/>
  <c r="L144" i="28" s="1" a="1"/>
  <c r="L144" i="28" s="1"/>
  <c r="L145" i="28" s="1" a="1"/>
  <c r="L145" i="28" s="1"/>
  <c r="L146" i="28" s="1" a="1"/>
  <c r="L146" i="28" s="1"/>
  <c r="L147" i="28" s="1" a="1"/>
  <c r="L147" i="28" s="1"/>
  <c r="L148" i="28" s="1" a="1"/>
  <c r="L148" i="28" s="1"/>
  <c r="L149" i="28" s="1" a="1"/>
  <c r="L149" i="28" s="1"/>
  <c r="L150" i="28" s="1" a="1"/>
  <c r="L150" i="28" s="1"/>
  <c r="L151" i="28" s="1" a="1"/>
  <c r="L151" i="28" s="1"/>
  <c r="L152" i="28" s="1" a="1"/>
  <c r="L152" i="28" s="1"/>
  <c r="L153" i="28" s="1" a="1"/>
  <c r="L153" i="28" s="1"/>
  <c r="L154" i="28" s="1" a="1"/>
  <c r="L154" i="28" s="1"/>
  <c r="L155" i="28" s="1" a="1"/>
  <c r="L155" i="28" s="1"/>
  <c r="L156" i="28" s="1" a="1"/>
  <c r="L156" i="28" s="1"/>
  <c r="L157" i="28" s="1" a="1"/>
  <c r="L157" i="28" s="1"/>
  <c r="L158" i="28" s="1" a="1"/>
  <c r="L158" i="28" s="1"/>
  <c r="L159" i="28" s="1" a="1"/>
  <c r="L159" i="28" s="1"/>
  <c r="L160" i="28" s="1" a="1"/>
  <c r="L160" i="28" s="1"/>
  <c r="L161" i="28" s="1" a="1"/>
  <c r="L161" i="28" s="1"/>
  <c r="L162" i="28" s="1" a="1"/>
  <c r="L162" i="28" s="1"/>
  <c r="L163" i="28" s="1" a="1"/>
  <c r="L163" i="28" s="1"/>
  <c r="L164" i="28" s="1" a="1"/>
  <c r="L164" i="28" s="1"/>
  <c r="L165" i="28" s="1" a="1"/>
  <c r="L165" i="28" s="1"/>
  <c r="L166" i="28" s="1" a="1"/>
  <c r="L166" i="28" s="1"/>
  <c r="L167" i="28" s="1" a="1"/>
  <c r="L167" i="28" s="1"/>
  <c r="L168" i="28" s="1" a="1"/>
  <c r="L168" i="28" s="1"/>
  <c r="L169" i="28" s="1" a="1"/>
  <c r="L169" i="28" s="1"/>
  <c r="L170" i="28" s="1" a="1"/>
  <c r="L170" i="28" s="1"/>
  <c r="L171" i="28" s="1" a="1"/>
  <c r="L171" i="28" s="1"/>
  <c r="L172" i="28" s="1" a="1"/>
  <c r="L172" i="28" s="1"/>
  <c r="L173" i="28" s="1" a="1"/>
  <c r="L173" i="28" s="1"/>
  <c r="L174" i="28" s="1" a="1"/>
  <c r="L174" i="28" s="1"/>
  <c r="L175" i="28" s="1" a="1"/>
  <c r="L175" i="28" s="1"/>
  <c r="L176" i="28" s="1" a="1"/>
  <c r="L176" i="28" s="1"/>
  <c r="L177" i="28" s="1" a="1"/>
  <c r="L177" i="28" s="1"/>
  <c r="L178" i="28" s="1" a="1"/>
  <c r="L178" i="28" s="1"/>
  <c r="L179" i="28" s="1" a="1"/>
  <c r="L179" i="28" s="1"/>
  <c r="L180" i="28" s="1" a="1"/>
  <c r="L180" i="28" s="1"/>
  <c r="L181" i="28" s="1" a="1"/>
  <c r="L181" i="28" s="1"/>
  <c r="L182" i="28" s="1" a="1"/>
  <c r="L182" i="28" s="1"/>
  <c r="L183" i="28" s="1" a="1"/>
  <c r="L183" i="28" s="1"/>
  <c r="L184" i="28" s="1" a="1"/>
  <c r="L184" i="28" s="1"/>
  <c r="L185" i="28" s="1" a="1"/>
  <c r="L185" i="28" s="1"/>
  <c r="L186" i="28" s="1" a="1"/>
  <c r="L186" i="28" s="1"/>
  <c r="L187" i="28" s="1" a="1"/>
  <c r="L187" i="28" s="1"/>
  <c r="L188" i="28" s="1" a="1"/>
  <c r="L188" i="28" s="1"/>
  <c r="L189" i="28" s="1" a="1"/>
  <c r="L189" i="28" s="1"/>
  <c r="L190" i="28" s="1" a="1"/>
  <c r="L190" i="28" s="1"/>
  <c r="L191" i="28" s="1" a="1"/>
  <c r="L191" i="28" s="1"/>
  <c r="L192" i="28" s="1" a="1"/>
  <c r="L192" i="28" s="1"/>
  <c r="L193" i="28" s="1" a="1"/>
  <c r="L193" i="28" s="1"/>
  <c r="L194" i="28" s="1" a="1"/>
  <c r="L194" i="28" s="1"/>
  <c r="L195" i="28" s="1" a="1"/>
  <c r="L195" i="28" s="1"/>
  <c r="L196" i="28" s="1" a="1"/>
  <c r="L196" i="28" s="1"/>
  <c r="L197" i="28" s="1" a="1"/>
  <c r="L197" i="28" s="1"/>
  <c r="L198" i="28" s="1" a="1"/>
  <c r="L198" i="28" s="1"/>
  <c r="L199" i="28" s="1" a="1"/>
  <c r="L199" i="28" s="1"/>
  <c r="L200" i="28" s="1" a="1"/>
  <c r="L200" i="28" s="1"/>
  <c r="L201" i="28" s="1" a="1"/>
  <c r="L201" i="28" s="1"/>
  <c r="L202" i="28" s="1" a="1"/>
  <c r="L202" i="28" s="1"/>
  <c r="L203" i="28" s="1" a="1"/>
  <c r="L203" i="28" s="1"/>
  <c r="L204" i="28" s="1" a="1"/>
  <c r="L204" i="28" s="1"/>
  <c r="L205" i="28" s="1" a="1"/>
  <c r="L205" i="28" s="1"/>
  <c r="L206" i="28" s="1" a="1"/>
  <c r="L206" i="28" s="1"/>
  <c r="L207" i="28" s="1" a="1"/>
  <c r="L207" i="28" s="1"/>
  <c r="L208" i="28" s="1" a="1"/>
  <c r="L208" i="28" s="1"/>
  <c r="L209" i="28" s="1" a="1"/>
  <c r="L209" i="28" s="1"/>
  <c r="L210" i="28" s="1" a="1"/>
  <c r="L210" i="28" s="1"/>
  <c r="L211" i="28" s="1" a="1"/>
  <c r="L211" i="28" s="1"/>
  <c r="L212" i="28" s="1" a="1"/>
  <c r="L212" i="28" s="1"/>
  <c r="L213" i="28" s="1" a="1"/>
  <c r="L213" i="28" s="1"/>
  <c r="L214" i="28" s="1" a="1"/>
  <c r="L214" i="28" s="1"/>
  <c r="L215" i="28" s="1" a="1"/>
  <c r="L215" i="28" s="1"/>
  <c r="L216" i="28" s="1" a="1"/>
  <c r="L216" i="28" s="1"/>
  <c r="L217" i="28" s="1" a="1"/>
  <c r="L217" i="28" s="1"/>
  <c r="L218" i="28" s="1" a="1"/>
  <c r="L218" i="28" s="1"/>
  <c r="L219" i="28" s="1" a="1"/>
  <c r="L219" i="28" s="1"/>
  <c r="L220" i="28" s="1" a="1"/>
  <c r="L220" i="28" s="1"/>
  <c r="L221" i="28" s="1" a="1"/>
  <c r="L221" i="28" s="1"/>
  <c r="L222" i="28" s="1" a="1"/>
  <c r="L222" i="28" s="1"/>
  <c r="L223" i="28" s="1" a="1"/>
  <c r="L223" i="28" s="1"/>
  <c r="L224" i="28" s="1" a="1"/>
  <c r="L224" i="28" s="1"/>
  <c r="L225" i="28" s="1" a="1"/>
  <c r="L225" i="28" s="1"/>
  <c r="L226" i="28" s="1" a="1"/>
  <c r="L226" i="28" s="1"/>
  <c r="L227" i="28" s="1" a="1"/>
  <c r="L227" i="28" s="1"/>
  <c r="L228" i="28" s="1" a="1"/>
  <c r="L228" i="28" s="1"/>
  <c r="L229" i="28" s="1" a="1"/>
  <c r="L229" i="28" s="1"/>
  <c r="L230" i="28" s="1" a="1"/>
  <c r="L230" i="28" s="1"/>
  <c r="L231" i="28" s="1" a="1"/>
  <c r="L231" i="28" s="1"/>
  <c r="L232" i="28" s="1" a="1"/>
  <c r="L232" i="28" s="1"/>
  <c r="L233" i="28" s="1" a="1"/>
  <c r="L233" i="28" s="1"/>
  <c r="L234" i="28" s="1" a="1"/>
  <c r="L234" i="28" s="1"/>
  <c r="L235" i="28" s="1" a="1"/>
  <c r="L235" i="28" s="1"/>
  <c r="L236" i="28" s="1" a="1"/>
  <c r="L236" i="28" s="1"/>
  <c r="L237" i="28" s="1" a="1"/>
  <c r="L237" i="28" s="1"/>
  <c r="L238" i="28" s="1" a="1"/>
  <c r="L238" i="28" s="1"/>
  <c r="L239" i="28" s="1" a="1"/>
  <c r="L239" i="28" s="1"/>
  <c r="L240" i="28" s="1" a="1"/>
  <c r="L240" i="28" s="1"/>
  <c r="L241" i="28" s="1" a="1"/>
  <c r="L241" i="28" s="1"/>
  <c r="L242" i="28" s="1" a="1"/>
  <c r="L242" i="28" s="1"/>
  <c r="L243" i="28" s="1" a="1"/>
  <c r="L243" i="28" s="1"/>
  <c r="L244" i="28" s="1" a="1"/>
  <c r="L244" i="28" s="1"/>
  <c r="L245" i="28" s="1" a="1"/>
  <c r="L245" i="28" s="1"/>
  <c r="L246" i="28" s="1" a="1"/>
  <c r="L246" i="28" s="1"/>
  <c r="L247" i="28" s="1" a="1"/>
  <c r="L247" i="28" s="1"/>
  <c r="L248" i="28" s="1" a="1"/>
  <c r="L248" i="28" s="1"/>
  <c r="L249" i="28" s="1" a="1"/>
  <c r="L249" i="28" s="1"/>
  <c r="L250" i="28" s="1" a="1"/>
  <c r="L250" i="28" s="1"/>
  <c r="L251" i="28" s="1" a="1"/>
  <c r="L251" i="28" s="1"/>
  <c r="L252" i="28" s="1" a="1"/>
  <c r="L252" i="28" s="1"/>
  <c r="L253" i="28" s="1" a="1"/>
  <c r="L253" i="28" s="1"/>
  <c r="L254" i="28" s="1" a="1"/>
  <c r="L254" i="28" s="1"/>
  <c r="L255" i="28" s="1" a="1"/>
  <c r="L255" i="28" s="1"/>
  <c r="L256" i="28" s="1" a="1"/>
  <c r="L256" i="28" s="1"/>
  <c r="L257" i="28" s="1" a="1"/>
  <c r="L257" i="28" s="1"/>
  <c r="L258" i="28" s="1" a="1"/>
  <c r="L258" i="28" s="1"/>
  <c r="L259" i="28" s="1" a="1"/>
  <c r="L259" i="28" s="1"/>
  <c r="L260" i="28" s="1" a="1"/>
  <c r="L260" i="28" s="1"/>
  <c r="L261" i="28" s="1" a="1"/>
  <c r="L261" i="28" s="1"/>
  <c r="L262" i="28" s="1" a="1"/>
  <c r="L262" i="28" s="1"/>
  <c r="L263" i="28" s="1" a="1"/>
  <c r="L263" i="28" s="1"/>
  <c r="L264" i="28" s="1" a="1"/>
  <c r="L264" i="28" s="1"/>
  <c r="L265" i="28" s="1" a="1"/>
  <c r="L265" i="28" s="1"/>
  <c r="L266" i="28" s="1" a="1"/>
  <c r="L266" i="28" s="1"/>
  <c r="L267" i="28" s="1" a="1"/>
  <c r="L267" i="28" s="1"/>
  <c r="L268" i="28" s="1" a="1"/>
  <c r="L268" i="28" s="1"/>
  <c r="L269" i="28" s="1" a="1"/>
  <c r="L269" i="28" s="1"/>
  <c r="L270" i="28" s="1" a="1"/>
  <c r="L270" i="28" s="1"/>
  <c r="L271" i="28" s="1" a="1"/>
  <c r="L271" i="28" s="1"/>
  <c r="L272" i="28" s="1" a="1"/>
  <c r="L272" i="28" s="1"/>
  <c r="L273" i="28" s="1" a="1"/>
  <c r="L273" i="28" s="1"/>
  <c r="L274" i="28" s="1" a="1"/>
  <c r="L274" i="28" s="1"/>
  <c r="L275" i="28" s="1" a="1"/>
  <c r="L275" i="28" s="1"/>
  <c r="L276" i="28" s="1" a="1"/>
  <c r="L276" i="28" s="1"/>
  <c r="L277" i="28" s="1" a="1"/>
  <c r="L277" i="28" s="1"/>
  <c r="L278" i="28" s="1" a="1"/>
  <c r="L278" i="28" s="1"/>
  <c r="L279" i="28" s="1" a="1"/>
  <c r="L279" i="28" s="1"/>
  <c r="L280" i="28" s="1" a="1"/>
  <c r="L280" i="28" s="1"/>
  <c r="L281" i="28" s="1" a="1"/>
  <c r="L281" i="28" s="1"/>
  <c r="L282" i="28" s="1" a="1"/>
  <c r="L282" i="28" s="1"/>
  <c r="L283" i="28" s="1" a="1"/>
  <c r="L283" i="28" s="1"/>
  <c r="L284" i="28" s="1" a="1"/>
  <c r="L284" i="28" s="1"/>
  <c r="L285" i="28" s="1" a="1"/>
  <c r="L285" i="28" s="1"/>
  <c r="L286" i="28" s="1" a="1"/>
  <c r="L286" i="28" s="1"/>
  <c r="L287" i="28" s="1" a="1"/>
  <c r="L287" i="28" s="1"/>
  <c r="L288" i="28" s="1" a="1"/>
  <c r="L288" i="28" s="1"/>
  <c r="L289" i="28" s="1" a="1"/>
  <c r="L289" i="28" s="1"/>
  <c r="L290" i="28" s="1" a="1"/>
  <c r="L290" i="28" s="1"/>
  <c r="L291" i="28" s="1" a="1"/>
  <c r="L291" i="28" s="1"/>
  <c r="L292" i="28" s="1" a="1"/>
  <c r="L292" i="28" s="1"/>
  <c r="L293" i="28" s="1" a="1"/>
  <c r="L293" i="28" s="1"/>
  <c r="L294" i="28" s="1" a="1"/>
  <c r="L294" i="28" s="1"/>
  <c r="L295" i="28" s="1" a="1"/>
  <c r="L295" i="28" s="1"/>
  <c r="L296" i="28" s="1" a="1"/>
  <c r="L296" i="28" s="1"/>
  <c r="L297" i="28" s="1" a="1"/>
  <c r="L297" i="28" s="1"/>
  <c r="L298" i="28" s="1" a="1"/>
  <c r="L298" i="28" s="1"/>
  <c r="L299" i="28" s="1" a="1"/>
  <c r="L299" i="28" s="1"/>
  <c r="L300" i="28" s="1" a="1"/>
  <c r="L300" i="28" s="1"/>
  <c r="L301" i="28" s="1" a="1"/>
  <c r="L301" i="28" s="1"/>
  <c r="L302" i="28" s="1" a="1"/>
  <c r="L302" i="28" s="1"/>
  <c r="L303" i="28" s="1" a="1"/>
  <c r="L303" i="28" s="1"/>
  <c r="L308" i="28" s="1" a="1"/>
  <c r="L308" i="28" s="1"/>
  <c r="L309" i="28" s="1" a="1"/>
  <c r="L309" i="28" s="1"/>
  <c r="L310" i="28" s="1" a="1"/>
  <c r="L310" i="28" s="1"/>
  <c r="L311" i="28" s="1" a="1"/>
  <c r="L311" i="28" s="1"/>
  <c r="L312" i="28" s="1" a="1"/>
  <c r="L312" i="28" s="1"/>
  <c r="L313" i="28" s="1" a="1"/>
  <c r="L313" i="28" s="1"/>
  <c r="L314" i="28" s="1" a="1"/>
  <c r="L314" i="28" s="1"/>
  <c r="L315" i="28" s="1" a="1"/>
  <c r="L315" i="28" s="1"/>
  <c r="L316" i="28" s="1" a="1"/>
  <c r="L316" i="28" s="1"/>
  <c r="L317" i="28" s="1" a="1"/>
  <c r="L317" i="28" s="1"/>
  <c r="L318" i="28" s="1" a="1"/>
  <c r="L318" i="28" s="1"/>
  <c r="L319" i="28" s="1" a="1"/>
  <c r="L319" i="28" s="1"/>
  <c r="L320" i="28" s="1" a="1"/>
  <c r="L320" i="28" s="1"/>
  <c r="L321" i="28" s="1" a="1"/>
  <c r="L321" i="28" s="1"/>
  <c r="L322" i="28" s="1" a="1"/>
  <c r="L322" i="28" s="1"/>
  <c r="L323" i="28" s="1" a="1"/>
  <c r="L323" i="28" s="1"/>
  <c r="AL382" i="28"/>
  <c r="AL240" i="28"/>
  <c r="AL386" i="28"/>
  <c r="AL11" i="28"/>
  <c r="AK394" i="28"/>
  <c r="AL182" i="28"/>
  <c r="AL218" i="28"/>
  <c r="AL105" i="28"/>
  <c r="AK232" i="28"/>
  <c r="AL365" i="28"/>
  <c r="AK344" i="28"/>
  <c r="AL66" i="28"/>
  <c r="AL24" i="28"/>
  <c r="AL488" i="28"/>
  <c r="AK375" i="28"/>
  <c r="AL129" i="28"/>
  <c r="AL91" i="28"/>
  <c r="AL8" i="28"/>
  <c r="AL503" i="28"/>
  <c r="AL489" i="28"/>
  <c r="AK409" i="28"/>
  <c r="AL257" i="28"/>
  <c r="AL433" i="28"/>
  <c r="AL446" i="28"/>
  <c r="AL457" i="28"/>
  <c r="AL341" i="28"/>
  <c r="AK59" i="28"/>
  <c r="AL406" i="28"/>
  <c r="AK64" i="28"/>
  <c r="AL368" i="28"/>
  <c r="AK445" i="28"/>
  <c r="AL408" i="28"/>
  <c r="AL71" i="28"/>
  <c r="AL452" i="28"/>
  <c r="AL17" i="28"/>
  <c r="AL38" i="28"/>
  <c r="AK194" i="28"/>
  <c r="AL404" i="28"/>
  <c r="AK322" i="28"/>
  <c r="AK138" i="28"/>
  <c r="AK291" i="28"/>
  <c r="AL234" i="28"/>
  <c r="AK480" i="28"/>
  <c r="AL354" i="28"/>
  <c r="AL434" i="28"/>
  <c r="AK484" i="28"/>
  <c r="AL57" i="28"/>
  <c r="AL443" i="28"/>
  <c r="AK35" i="28"/>
  <c r="AL250" i="28"/>
  <c r="AL54" i="28"/>
  <c r="AL472" i="28"/>
  <c r="AL465" i="28"/>
  <c r="AL230" i="28"/>
  <c r="AK215" i="28"/>
  <c r="AL93" i="28"/>
  <c r="AK431" i="28"/>
  <c r="AL399" i="28"/>
  <c r="AL455" i="28"/>
  <c r="AK335" i="28"/>
  <c r="AL261" i="28"/>
  <c r="AL245" i="28"/>
  <c r="AL13" i="28"/>
  <c r="AK293" i="28"/>
  <c r="AL52" i="28"/>
  <c r="AK151" i="28"/>
  <c r="AK367" i="28"/>
  <c r="AK462" i="28"/>
  <c r="AK210" i="28"/>
  <c r="AK395" i="28"/>
  <c r="AK136" i="28"/>
  <c r="AK42" i="28"/>
  <c r="AK131" i="28"/>
  <c r="AL119" i="28"/>
  <c r="AL444" i="28"/>
  <c r="AL36" i="28"/>
  <c r="AL135" i="28"/>
  <c r="AK269" i="28"/>
  <c r="AL190" i="28"/>
  <c r="AK336" i="28"/>
  <c r="AL113" i="28"/>
  <c r="AK185" i="28"/>
  <c r="AK175" i="28"/>
  <c r="AL179" i="28"/>
  <c r="AL127" i="28"/>
  <c r="AL61" i="28"/>
  <c r="AK213" i="28"/>
  <c r="AL391" i="28"/>
  <c r="AK266" i="28"/>
  <c r="AL144" i="28"/>
  <c r="AL103" i="28"/>
  <c r="AL499" i="28"/>
  <c r="AL342" i="28"/>
  <c r="AL100" i="28"/>
  <c r="AL424" i="28"/>
  <c r="AL70" i="28"/>
  <c r="AL191" i="28"/>
  <c r="AL270" i="28"/>
  <c r="AL97" i="28"/>
  <c r="AL278" i="28"/>
  <c r="AL277" i="28"/>
  <c r="AL29" i="28"/>
  <c r="AL417" i="28"/>
  <c r="AL361" i="28"/>
  <c r="AL183" i="28"/>
  <c r="AL318" i="28"/>
  <c r="AL222" i="28"/>
  <c r="AL313" i="28"/>
  <c r="AL343" i="28"/>
  <c r="AL74" i="28"/>
  <c r="AL317" i="28"/>
  <c r="AK459" i="28"/>
  <c r="AL466" i="28"/>
  <c r="AL310" i="28"/>
  <c r="AL254" i="28"/>
  <c r="AL401" i="28"/>
  <c r="AK400" i="28"/>
  <c r="AL209" i="28"/>
  <c r="AK81" i="28"/>
  <c r="AK468" i="28"/>
  <c r="AL50" i="28"/>
  <c r="AL486" i="28"/>
  <c r="AL390" i="28"/>
  <c r="AL286" i="28"/>
  <c r="AK41" i="28"/>
  <c r="AL495" i="28"/>
  <c r="AL253" i="28"/>
  <c r="AL474" i="28"/>
  <c r="AK223" i="28"/>
  <c r="AL265" i="28"/>
  <c r="AK79" i="28"/>
  <c r="AL189" i="28"/>
  <c r="AK18" i="28"/>
  <c r="AL225" i="28"/>
  <c r="AK12" i="28"/>
  <c r="AL425" i="28"/>
  <c r="AK504" i="28"/>
  <c r="AK464" i="28"/>
  <c r="AL300" i="28"/>
  <c r="AL440" i="28"/>
  <c r="AK214" i="28"/>
  <c r="AL279" i="28"/>
  <c r="AK169" i="28"/>
  <c r="AL496" i="28"/>
  <c r="AL146" i="28"/>
  <c r="AK143" i="28"/>
  <c r="AL366" i="28"/>
  <c r="AL198" i="28"/>
  <c r="AL364" i="28"/>
  <c r="AL478" i="28"/>
  <c r="AK429" i="28"/>
  <c r="AK372" i="28"/>
  <c r="AL467" i="28"/>
  <c r="AL104" i="28"/>
  <c r="AL436" i="28"/>
  <c r="AL153" i="28"/>
  <c r="AL447" i="28"/>
  <c r="AK242" i="28"/>
  <c r="AL337" i="28"/>
  <c r="AL159" i="28"/>
  <c r="AL329" i="28"/>
  <c r="AL376" i="28"/>
  <c r="AL320" i="28"/>
  <c r="AK201" i="28"/>
  <c r="AL152" i="28"/>
  <c r="AK259" i="28"/>
  <c r="AL180" i="28"/>
  <c r="AK471" i="28"/>
  <c r="AK289" i="28"/>
  <c r="AL296" i="28"/>
  <c r="AL20" i="28"/>
  <c r="AL411" i="28"/>
  <c r="AL147" i="28"/>
  <c r="AL357" i="28"/>
  <c r="AK133" i="28"/>
  <c r="AK309" i="28"/>
  <c r="AL67" i="28"/>
  <c r="AL326" i="28"/>
  <c r="AL493" i="28"/>
  <c r="AK128" i="28"/>
  <c r="AK78" i="28"/>
  <c r="AL10" i="28"/>
  <c r="AK172" i="28"/>
  <c r="AK16" i="28"/>
  <c r="AL30" i="28"/>
  <c r="AL132" i="28"/>
  <c r="AL378" i="28"/>
  <c r="AK323" i="28"/>
  <c r="AK125" i="28"/>
  <c r="AK251" i="28"/>
  <c r="AK34" i="28"/>
  <c r="AK260" i="28"/>
  <c r="AL216" i="28"/>
  <c r="AK294" i="28"/>
  <c r="AK118" i="28"/>
  <c r="AL396" i="28"/>
  <c r="AL106" i="28"/>
  <c r="AK389" i="28"/>
  <c r="AL166" i="28"/>
  <c r="AL167" i="28"/>
  <c r="AL427" i="28"/>
  <c r="AK27" i="28"/>
  <c r="AL49" i="28"/>
  <c r="AL186" i="28"/>
  <c r="AL420" i="28"/>
  <c r="AL359" i="28"/>
  <c r="AL82" i="28"/>
  <c r="AL350" i="28"/>
  <c r="AL6" i="28"/>
  <c r="AL114" i="28"/>
  <c r="AK314" i="28"/>
  <c r="AL98" i="28"/>
  <c r="AL432" i="28"/>
  <c r="AL141" i="28"/>
  <c r="AL85" i="28"/>
  <c r="AL273" i="28"/>
  <c r="AL356" i="28"/>
  <c r="AL285" i="28"/>
  <c r="AL156" i="28"/>
  <c r="AL274" i="28"/>
  <c r="AL501" i="28"/>
  <c r="AL204" i="28"/>
  <c r="AL47" i="28"/>
  <c r="AL173" i="28"/>
  <c r="AL458" i="28"/>
  <c r="AK207" i="28"/>
  <c r="AL86" i="28"/>
  <c r="AL124" i="28"/>
  <c r="AL428" i="28"/>
  <c r="AL283" i="28"/>
  <c r="AL165" i="28"/>
  <c r="AL110" i="28"/>
  <c r="AL235" i="28"/>
  <c r="AL421" i="28"/>
  <c r="AL316" i="28"/>
  <c r="AL26" i="28"/>
  <c r="AL117" i="28"/>
  <c r="AL311" i="28"/>
  <c r="AL358" i="28"/>
  <c r="AL271" i="28"/>
  <c r="AL262" i="28"/>
  <c r="AL23" i="28"/>
  <c r="AL122" i="28"/>
  <c r="AL62" i="28"/>
  <c r="AL203" i="28"/>
  <c r="AL68" i="28"/>
  <c r="AL392" i="28"/>
  <c r="AL99" i="28"/>
  <c r="AL249" i="28"/>
  <c r="AK241" i="28"/>
  <c r="AK25" i="28"/>
  <c r="AK184" i="28"/>
  <c r="AK414" i="28"/>
  <c r="AK439" i="28"/>
  <c r="AK385" i="28"/>
  <c r="AK332" i="28"/>
  <c r="AL288" i="28"/>
  <c r="AL258" i="28"/>
  <c r="AL353" i="28"/>
  <c r="AL370" i="28"/>
  <c r="AK469" i="28"/>
  <c r="AL338" i="28"/>
  <c r="AL463" i="28"/>
  <c r="AL384" i="28"/>
  <c r="AL388" i="28"/>
  <c r="AL303" i="28"/>
  <c r="AL500" i="28"/>
  <c r="AL487" i="28"/>
  <c r="AL109" i="28"/>
  <c r="AL51" i="28"/>
  <c r="AL199" i="28"/>
  <c r="AL200" i="28"/>
  <c r="AL377" i="28"/>
  <c r="AL15" i="28"/>
  <c r="AL33" i="28"/>
  <c r="AL88" i="28"/>
  <c r="AL58" i="28"/>
  <c r="AL345" i="28"/>
  <c r="AL102" i="28"/>
  <c r="AK187" i="28"/>
  <c r="AL393" i="28"/>
  <c r="AL346" i="28"/>
  <c r="AK171" i="28"/>
  <c r="AL267" i="28"/>
  <c r="AL126" i="28"/>
  <c r="AL299" i="28"/>
  <c r="AL229" i="28"/>
  <c r="AK197" i="28"/>
  <c r="AL351" i="28"/>
  <c r="AL383" i="28"/>
  <c r="AL206" i="28"/>
  <c r="AL312" i="28"/>
  <c r="AL252" i="28"/>
  <c r="AL95" i="28"/>
  <c r="AL275" i="28"/>
  <c r="AL196" i="28"/>
  <c r="AL415" i="28"/>
  <c r="AL220" i="28"/>
  <c r="AL163" i="28"/>
  <c r="AL301" i="28"/>
  <c r="AL9" i="28"/>
  <c r="AL449" i="28"/>
  <c r="AL331" i="28"/>
  <c r="AL188" i="28"/>
  <c r="AL31" i="28"/>
  <c r="AK150" i="28"/>
  <c r="AL63" i="28"/>
  <c r="AL111" i="28"/>
  <c r="AK236" i="28"/>
  <c r="AL327" i="28"/>
  <c r="AL387" i="28"/>
  <c r="AL426" i="28"/>
  <c r="AL292" i="28"/>
  <c r="AL284" i="28"/>
  <c r="AK244" i="28"/>
  <c r="AL205" i="28"/>
  <c r="AL14" i="28"/>
  <c r="AL319" i="28"/>
  <c r="AL69" i="28"/>
  <c r="AL217" i="28"/>
  <c r="AK21" i="28"/>
  <c r="AL22" i="28"/>
  <c r="AL89" i="28"/>
  <c r="AL60" i="28"/>
  <c r="AL94" i="28"/>
  <c r="AL211" i="28"/>
  <c r="AL268" i="28"/>
  <c r="AL174" i="28"/>
  <c r="AL108" i="28"/>
  <c r="AL142" i="28"/>
  <c r="AL77" i="28"/>
  <c r="AL116" i="28"/>
  <c r="AL87" i="28"/>
  <c r="AL139" i="28"/>
  <c r="AL149" i="28"/>
  <c r="AL482" i="28"/>
  <c r="AL181" i="28"/>
  <c r="AL195" i="28"/>
  <c r="AK92" i="28"/>
  <c r="AK450" i="28"/>
  <c r="AL28" i="28"/>
  <c r="AL19" i="28"/>
  <c r="AL155" i="28"/>
  <c r="AL76" i="28"/>
  <c r="AL37" i="28"/>
  <c r="AL349" i="28"/>
  <c r="AL498" i="28"/>
  <c r="AL44" i="28"/>
  <c r="AL121" i="28"/>
  <c r="AL437" i="28"/>
  <c r="AL75" i="28"/>
  <c r="AL461" i="28"/>
  <c r="AL145" i="28"/>
  <c r="AL473" i="28"/>
  <c r="AL418" i="28"/>
  <c r="AL83" i="28"/>
  <c r="AL219" i="28"/>
  <c r="AL140" i="28"/>
  <c r="AL101" i="28"/>
  <c r="AL46" i="28"/>
  <c r="AL397" i="28"/>
  <c r="AL107" i="28"/>
  <c r="AL53" i="28"/>
  <c r="AL123" i="28"/>
  <c r="AL5" i="28"/>
  <c r="J3" i="28"/>
  <c r="J4" i="28" l="1"/>
  <c r="J2" i="28" l="1"/>
  <c r="N2"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<sst xmlns="http://schemas.openxmlformats.org/spreadsheetml/2006/main" count="1764" uniqueCount="791">
  <si>
    <t>TECHNOLOGY QUALIFICATION REGISTER</t>
  </si>
  <si>
    <t>Revision</t>
  </si>
  <si>
    <t>Date:</t>
  </si>
  <si>
    <t>Prepared by:</t>
  </si>
  <si>
    <t>SDW</t>
  </si>
  <si>
    <t>ABOUT</t>
  </si>
  <si>
    <t xml:space="preserve">This spreadsheet has been created to facilitate the planning and Execution of Technology Qualification Activities as part of the Floating Offshore Wind Centre of Excellence's (FOW CoE) Mooring and Anchoring System Technology Development and Qualification Programme. 
Whilst the information contained in this spreadsheet has been prepared and collated in good faith, ORE Catapult and TTI-MR make no representation or warranty (express or implied) as to the accuracy or completeness of the information contained herein nor shall we be liable for any loss or damage resultant from reliance on same.
The Technology Qualification Framework comprises the following five stages:
Stage 1: Requirements Definition 
The basis for Technology Qualification defines the inputs to the qualification plan and process, namely what the technology is, how it functions, how it is used, how it is expected to perform and what the overall aims/targets of the qualification process are. 
Stage 2: Technology Assessment
Building upon the Requirements Definition, Stage 2 comprises a detailed assessment of the technology and its maturity as well as the principal uncertainties associated with its use, in order to focus the definition of qualification activities in Stage 3. Sheets are provided to carry out a System Breakdown, Technology Maturity Assessment and FMECA.
Stage 3: Technology Plan Development
The overall aim of Stage 3 is to develop a qualification strategy that address the risks and uncertainties, and hence reduce the likelihood of failure, according to the failure modes identified in Stage 2. 
Stage 4: Technology Plan Execution
The TQ activities specified in the TQ plan are carried out in this Stage, resulting in the collection of documented evidence in the form of data and insights through experience, numerical analyses and tests.
Stage 5: Review
The final stage of the TQ process comprises an assessment of whether the qualification activities have been implemented as planned, and hence whether the collated evidence satisfies all of the acceptance criteria defined in the TQ plan.
</t>
  </si>
  <si>
    <t>How to use this spreadsheet</t>
  </si>
  <si>
    <r>
      <t xml:space="preserve">Reference to the supporting documentation </t>
    </r>
    <r>
      <rPr>
        <b/>
        <i/>
        <sz val="10"/>
        <rFont val="Dosis SemiBold"/>
      </rPr>
      <t>PN000487-RPT-XXX-FOW Mooring and Anchoring Technology Qualification Framework and Guidance Notes</t>
    </r>
    <r>
      <rPr>
        <b/>
        <sz val="10"/>
        <rFont val="Dosis SemiBold"/>
      </rPr>
      <t xml:space="preserve">, as developed under FOW COE project PR28 is recommended in the first instance.
Each sheet in this spreadsheet has a yellow notes section which describes each column and relevant functionality.
The requirements defined in </t>
    </r>
    <r>
      <rPr>
        <b/>
        <i/>
        <sz val="10"/>
        <rFont val="Dosis SemiBold"/>
      </rPr>
      <t>Stage 1 Requirements Definition</t>
    </r>
    <r>
      <rPr>
        <b/>
        <sz val="10"/>
        <rFont val="Dosis SemiBold"/>
      </rPr>
      <t xml:space="preserve"> and system elements defined in </t>
    </r>
    <r>
      <rPr>
        <b/>
        <i/>
        <sz val="10"/>
        <rFont val="Dosis SemiBold"/>
      </rPr>
      <t>Stage 2 System Breakdown</t>
    </r>
    <r>
      <rPr>
        <b/>
        <sz val="10"/>
        <rFont val="Dosis SemiBold"/>
      </rPr>
      <t xml:space="preserve"> are used by the spreadsheet to automatically populate several dropdown lists in the other sheets. Depending on the performance of your computer, there might be a short delay when entering values in the </t>
    </r>
    <r>
      <rPr>
        <b/>
        <i/>
        <sz val="10"/>
        <rFont val="Dosis SemiBold"/>
      </rPr>
      <t>Stage 1 Requirements Definition</t>
    </r>
    <r>
      <rPr>
        <b/>
        <sz val="10"/>
        <rFont val="Dosis SemiBold"/>
      </rPr>
      <t xml:space="preserve"> and </t>
    </r>
    <r>
      <rPr>
        <b/>
        <i/>
        <sz val="10"/>
        <rFont val="Dosis SemiBold"/>
      </rPr>
      <t>Stage 2 System Breakdown</t>
    </r>
    <r>
      <rPr>
        <b/>
        <sz val="10"/>
        <rFont val="Dosis SemiBold"/>
      </rPr>
      <t xml:space="preserve"> sheets.
</t>
    </r>
  </si>
  <si>
    <t>PROJECT INFORMATION</t>
  </si>
  <si>
    <t>In this sheet information regarding the technology and qualification team can be added.</t>
  </si>
  <si>
    <t>Project Name</t>
  </si>
  <si>
    <t>Technology Name</t>
  </si>
  <si>
    <t>Description</t>
  </si>
  <si>
    <t>Project Team</t>
  </si>
  <si>
    <t>STAGE 1: REQUIREMENTS DEFINITION</t>
  </si>
  <si>
    <t>The basis for Technology Qualification defines the inputs to the qualification plan and process, namely what the technology is, how it functions, how it is used, how it is expected to perform and what the overall aims/targets of the qualification process are. 
In this sheet the requirements of the technology are defined for later comparison with the evidence gathered from qualification activities.</t>
  </si>
  <si>
    <t>I.D.</t>
  </si>
  <si>
    <t>Requirement Level 1</t>
  </si>
  <si>
    <t>ID</t>
  </si>
  <si>
    <t>Requirement Level 2</t>
  </si>
  <si>
    <t>Notes</t>
  </si>
  <si>
    <t>RQ1.1</t>
  </si>
  <si>
    <t>Be sufficiently robust</t>
  </si>
  <si>
    <t>RQ1.1.1</t>
  </si>
  <si>
    <t>Provide tensile load path</t>
  </si>
  <si>
    <t>When connected provide tensile load connection at the required mooring system design load.</t>
  </si>
  <si>
    <r>
      <rPr>
        <b/>
        <sz val="10"/>
        <rFont val="Dosis SemiBold"/>
      </rPr>
      <t>I.D. [Text entry]:</t>
    </r>
    <r>
      <rPr>
        <sz val="10"/>
        <rFont val="Dosis SemiBold"/>
      </rPr>
      <t xml:space="preserve"> Unique code to assist requirement identification.
</t>
    </r>
    <r>
      <rPr>
        <b/>
        <sz val="10"/>
        <rFont val="Dosis SemiBold"/>
      </rPr>
      <t>Requirement Levels 1 and 2 [Text entry]:</t>
    </r>
    <r>
      <rPr>
        <sz val="10"/>
        <rFont val="Dosis SemiBold"/>
      </rPr>
      <t xml:space="preserve"> Primary and secondary level requirements. Level 2 requirements are used in Stage 3 TQP and Stage 5 Review sheets.
</t>
    </r>
    <r>
      <rPr>
        <b/>
        <sz val="10"/>
        <rFont val="Dosis SemiBold"/>
      </rPr>
      <t xml:space="preserve">Description [Text entry]: </t>
    </r>
    <r>
      <rPr>
        <sz val="10"/>
        <rFont val="Dosis SemiBold"/>
      </rPr>
      <t>Additional commentary as required.
Note: Merging of cells is not recommended, as this will interfere with background functions used by this spreadsheet.</t>
    </r>
  </si>
  <si>
    <t>RQ1.1.2</t>
  </si>
  <si>
    <t>Be fatigue resistant</t>
  </si>
  <si>
    <t>Be fatigue resistance for the required life of the product and system with an appropriate Design Fatigue factor.</t>
  </si>
  <si>
    <t>Insert new rows above here if required</t>
  </si>
  <si>
    <t>STAGE 2: TECHNOLOGY ASSESSMENT</t>
  </si>
  <si>
    <t>SYSTEM BREAKDOWN</t>
  </si>
  <si>
    <t xml:space="preserve">Building upon the Requirements Definition, Stage 2 comprises a detailed assessment of the technology and its maturity as well as the principal uncertainties associated with its use, in order to focus the definition of qualification activities in Stage 3. 
In this sheet the technology is decomposed into its respective system levels, and the function of each element is defined. </t>
  </si>
  <si>
    <t>System</t>
  </si>
  <si>
    <t>Function</t>
  </si>
  <si>
    <t>Sub-System</t>
  </si>
  <si>
    <t>Sub-sub-system / component</t>
  </si>
  <si>
    <t>Mooring connector</t>
  </si>
  <si>
    <t>Remotely connect two parts of mooring system for long-term mooring</t>
  </si>
  <si>
    <t>Connector body</t>
  </si>
  <si>
    <t>House/support other sub-systems</t>
  </si>
  <si>
    <t>Mooring line padeye</t>
  </si>
  <si>
    <t>Provide connection to mooring line</t>
  </si>
  <si>
    <r>
      <rPr>
        <b/>
        <sz val="10"/>
        <rFont val="Dosis SemiBold"/>
      </rPr>
      <t>System, Sub-System and Sub-sub-system/component [Text entry]:</t>
    </r>
    <r>
      <rPr>
        <sz val="10"/>
        <rFont val="Dosis SemiBold"/>
      </rPr>
      <t xml:space="preserve"> Unique name of each technology element.
</t>
    </r>
    <r>
      <rPr>
        <b/>
        <sz val="10"/>
        <rFont val="Dosis SemiBold"/>
      </rPr>
      <t xml:space="preserve">Function [Text entry]: </t>
    </r>
    <r>
      <rPr>
        <sz val="10"/>
        <rFont val="Dosis SemiBold"/>
      </rPr>
      <t>A description of the principal role(s) of each technology element. 
Note: Merging of cells is not recommended, as this will interfere with background functions used by this spreadsheet.</t>
    </r>
  </si>
  <si>
    <t>TABLE 2</t>
  </si>
  <si>
    <t>IML</t>
  </si>
  <si>
    <t>Interface not yet identified.</t>
  </si>
  <si>
    <t>TECHNOLOGY MATURITY ASSESSMENT</t>
  </si>
  <si>
    <t>TABLE 1</t>
  </si>
  <si>
    <t>Degree of Novelty of Technology</t>
  </si>
  <si>
    <t>Interface identified with sufficient detail to allow characterisation of the relationship.</t>
  </si>
  <si>
    <t>TABLE 3</t>
  </si>
  <si>
    <t>Proven</t>
  </si>
  <si>
    <t>Limited Field History</t>
  </si>
  <si>
    <t>New or Unproven</t>
  </si>
  <si>
    <t>Some level of specificity to characterise the interaction.</t>
  </si>
  <si>
    <t>TML</t>
  </si>
  <si>
    <t>Categorisation</t>
  </si>
  <si>
    <t>Building upon the Requirements Definition, Stage 2 comprises a detailed assessment of the technology and its maturity as well as the principal uncertainties associated with its use, in order to focus the definition of qualification activities in Stage 3. 
In this sheet the level of maturity of a technology is then ranked based on its degree of novelty, uniqueness and current scope of application in the sector.</t>
  </si>
  <si>
    <t>Application Area</t>
  </si>
  <si>
    <t>Known</t>
  </si>
  <si>
    <t>Technology compatibility allowing integration and interaction.</t>
  </si>
  <si>
    <t>Proven Technology</t>
  </si>
  <si>
    <t>Limited Knowledge</t>
  </si>
  <si>
    <t>Sufficient detail in the quality and assurance of the integration.</t>
  </si>
  <si>
    <t>New Technology Uncertainties</t>
  </si>
  <si>
    <t>New</t>
  </si>
  <si>
    <t>Sufficient control to establish, manage and terminate the integration.</t>
  </si>
  <si>
    <t>New Technical Challenges</t>
  </si>
  <si>
    <t>The integrating technologies can accept, translate and structure information for the intended application.</t>
  </si>
  <si>
    <t>Demanding New Technical Challenges</t>
  </si>
  <si>
    <t>Integration verified and validated with sufficient detail to be actionable.</t>
  </si>
  <si>
    <t>Integration completed and mission qualified in the system environment.</t>
  </si>
  <si>
    <t>Application area</t>
  </si>
  <si>
    <t>Degree of novelty</t>
  </si>
  <si>
    <t>TML (initial)</t>
  </si>
  <si>
    <t>TML (modified)</t>
  </si>
  <si>
    <t>Integration mission proven.</t>
  </si>
  <si>
    <r>
      <t>System, Sub-System and Sub-sub-system/component [Dropdown list]:</t>
    </r>
    <r>
      <rPr>
        <sz val="10"/>
        <rFont val="Dosis SemiBold"/>
      </rPr>
      <t xml:space="preserve"> Name of each technology element.</t>
    </r>
    <r>
      <rPr>
        <b/>
        <sz val="10"/>
        <rFont val="Dosis SemiBold"/>
      </rPr>
      <t xml:space="preserve">
Application area [Dropdown list]: </t>
    </r>
    <r>
      <rPr>
        <sz val="10"/>
        <rFont val="Dosis SemiBold"/>
      </rPr>
      <t>The level of accumulated experience of the expected operation conditions or environment of interest i.e., if a technology has never been used in a particular environment before there are high levels of uncertainty on how it will perform (i.e., it is 'New'). Conversely, if sufficient evidence exists that a technology has been operated in a particular application then performance uncertainties are likely to be minimal, hence the application area is 'Known'.</t>
    </r>
    <r>
      <rPr>
        <b/>
        <sz val="10"/>
        <rFont val="Dosis SemiBold"/>
      </rPr>
      <t xml:space="preserve">
Degree of novelty [Dropdown list]: </t>
    </r>
    <r>
      <rPr>
        <sz val="10"/>
        <rFont val="Dosis SemiBold"/>
      </rPr>
      <t xml:space="preserve">The level of novelty of the technology itself. Modifications to one or more technology elements from a 'Known' state are likely to introduce performance and/or reliability uncertainties. In this scenario the novelty can be classified as 'Limited Field History' or 'New or Unproven' depending on the level of analysis and/or experimentation has been conducted to assess the impact of any change(s). 
</t>
    </r>
    <r>
      <rPr>
        <b/>
        <sz val="10"/>
        <rFont val="Dosis SemiBold"/>
      </rPr>
      <t xml:space="preserve">
TML (initial) [Automatic]: </t>
    </r>
    <r>
      <rPr>
        <sz val="10"/>
        <rFont val="Dosis SemiBold"/>
      </rPr>
      <t xml:space="preserve">Technology maturity rating on the scale of 1-5 automatically displayed using the criteria in Table 1.
IML [Dropdown list]: Selectable integration maturity on the scale of 0-9 based on the descriptions listed in Table 2. IMLs greater than 6 are deemed to be mature and hence do not influence the TML. For this reason the default IML is set as 7.
</t>
    </r>
    <r>
      <rPr>
        <b/>
        <sz val="10"/>
        <rFont val="Dosis SemiBold"/>
      </rPr>
      <t xml:space="preserve">TML (modified) [Automatic]: Technology maturity rating on the scale of 1-5 automatically modified based on the selected IML. The calculation procedure used to account for the potential TML reduction arising from low IMLs has been adapted from the Bureau Veritas </t>
    </r>
    <r>
      <rPr>
        <b/>
        <i/>
        <sz val="10"/>
        <rFont val="Dosis SemiBold"/>
      </rPr>
      <t>Risk Based Qualification of New Technology - Methodological Guidelines NI 525 DT R01 E</t>
    </r>
    <r>
      <rPr>
        <b/>
        <sz val="10"/>
        <rFont val="Dosis SemiBold"/>
      </rPr>
      <t xml:space="preserve">  (2020) and the Lloyds Register </t>
    </r>
    <r>
      <rPr>
        <b/>
        <i/>
        <sz val="10"/>
        <rFont val="Dosis SemiBold"/>
      </rPr>
      <t>Guidance Notes for Technology Qualification</t>
    </r>
    <r>
      <rPr>
        <b/>
        <sz val="10"/>
        <rFont val="Dosis SemiBold"/>
      </rPr>
      <t xml:space="preserve"> (2017).
Categorisation [Automatic]: </t>
    </r>
    <r>
      <rPr>
        <sz val="10"/>
        <rFont val="Dosis SemiBold"/>
      </rPr>
      <t>Descriptive uncertainty category based on the technology maturity and integration maturity ratings as well as the criteria in Table 3.</t>
    </r>
    <r>
      <rPr>
        <b/>
        <sz val="10"/>
        <rFont val="Dosis SemiBold"/>
      </rPr>
      <t xml:space="preserve">
</t>
    </r>
  </si>
  <si>
    <t>TABLE 1: Impact</t>
  </si>
  <si>
    <t>TABLE 2: Likelihood</t>
  </si>
  <si>
    <t>TABLE 3: Risk Priority</t>
  </si>
  <si>
    <t>Likelihood</t>
  </si>
  <si>
    <t>TABLE 4: Criticality Category</t>
  </si>
  <si>
    <t>FAILURE MODES AND EFFECTS CRITICALITY ANALYSIS</t>
  </si>
  <si>
    <t>Score</t>
  </si>
  <si>
    <t>Rating</t>
  </si>
  <si>
    <t>Meaning</t>
  </si>
  <si>
    <t>Probability (% per annum)</t>
  </si>
  <si>
    <t>Risk Priority</t>
  </si>
  <si>
    <t>Criticality</t>
  </si>
  <si>
    <t>None</t>
  </si>
  <si>
    <t>Impact removed</t>
  </si>
  <si>
    <t>Never</t>
  </si>
  <si>
    <t>Risk removed</t>
  </si>
  <si>
    <t>p &lt; 0.01%</t>
  </si>
  <si>
    <t>L</t>
  </si>
  <si>
    <t>L/M</t>
  </si>
  <si>
    <t>M</t>
  </si>
  <si>
    <t>M/H</t>
  </si>
  <si>
    <t>H</t>
  </si>
  <si>
    <t>R &lt;= 4</t>
  </si>
  <si>
    <t>Low</t>
  </si>
  <si>
    <t>Acceptable</t>
  </si>
  <si>
    <t>Building upon the Requirements Definition, Stage 2 comprises a detailed assessment of the technology and its maturity as well as the principal uncertainties associated with its use, in order to focus the definition of qualification activities in Stage 3. 
In this sheet the technological threats and failure modes are defined and their associated risk ratings calculated. A Pareto chart is included to identify dominant failure modes.</t>
  </si>
  <si>
    <t>Insignificant impact</t>
  </si>
  <si>
    <t>Tolerable delays, tolerable reduction in function/performance</t>
  </si>
  <si>
    <t>Rarely occur</t>
  </si>
  <si>
    <t>May occur in exceptional circumstances</t>
  </si>
  <si>
    <t>0.01% &lt; p &lt; 0.1%</t>
  </si>
  <si>
    <t>Impact</t>
  </si>
  <si>
    <t xml:space="preserve">4 &lt; R &lt;= 9 </t>
  </si>
  <si>
    <t>Medium</t>
  </si>
  <si>
    <t>May be acceptable</t>
  </si>
  <si>
    <t>Low/Medium</t>
  </si>
  <si>
    <t>Minor impact</t>
  </si>
  <si>
    <t>Some delay, reduced performance or increased cost impacts project</t>
  </si>
  <si>
    <t>Unlikely to occur</t>
  </si>
  <si>
    <t>Conditions exist for this to occur but controls exist and are effective</t>
  </si>
  <si>
    <t>0.1% &lt; p &lt; 1%</t>
  </si>
  <si>
    <t>9 &lt; R &lt;= 19</t>
  </si>
  <si>
    <t>High</t>
  </si>
  <si>
    <t xml:space="preserve">Unacceptable </t>
  </si>
  <si>
    <t>Moderate impact</t>
  </si>
  <si>
    <t>Delays, considerable impact on performance and cost</t>
  </si>
  <si>
    <t>Possibly occur</t>
  </si>
  <si>
    <t>Occurrence is possible, measures exist to reduce likelihood but may not be fully effective</t>
  </si>
  <si>
    <t>1% &lt; p &lt; 10%</t>
  </si>
  <si>
    <t>R &gt; 19</t>
  </si>
  <si>
    <t>Critical</t>
  </si>
  <si>
    <t>Requires immediate action</t>
  </si>
  <si>
    <t>Medium/High</t>
  </si>
  <si>
    <t>Major impact</t>
  </si>
  <si>
    <t>Significant delays, non-achievement of function/performance</t>
  </si>
  <si>
    <t>Likely to occur</t>
  </si>
  <si>
    <t>Measures may or may not exist to reduce likelihood</t>
  </si>
  <si>
    <t>10% &lt; p &lt; 50%</t>
  </si>
  <si>
    <t xml:space="preserve">Severe impact </t>
  </si>
  <si>
    <t>May cause aspects to fail</t>
  </si>
  <si>
    <t>Almost certain</t>
  </si>
  <si>
    <t>Almost certain to occur</t>
  </si>
  <si>
    <t>p &gt; 50%</t>
  </si>
  <si>
    <t>Sub-Sub-System</t>
  </si>
  <si>
    <t>Failure mode</t>
  </si>
  <si>
    <t>Failure mechanism or cause</t>
  </si>
  <si>
    <t>Consequence</t>
  </si>
  <si>
    <t>Initial Risk</t>
  </si>
  <si>
    <t>Strategy</t>
  </si>
  <si>
    <t>Actions for 
further control</t>
  </si>
  <si>
    <t>Action by</t>
  </si>
  <si>
    <t>Information
required</t>
  </si>
  <si>
    <t>Residual Risk</t>
  </si>
  <si>
    <t>Category</t>
  </si>
  <si>
    <t>Failure</t>
  </si>
  <si>
    <t>Risk Priority Number</t>
  </si>
  <si>
    <t>TA1.1</t>
  </si>
  <si>
    <t>Materials</t>
  </si>
  <si>
    <t>Yield</t>
  </si>
  <si>
    <t>Material yield caused by overloading</t>
  </si>
  <si>
    <t>Total failure of the connector</t>
  </si>
  <si>
    <t>Mitigate</t>
  </si>
  <si>
    <t>Material Testing</t>
  </si>
  <si>
    <t>CM</t>
  </si>
  <si>
    <t>Material testing to determine the minimum break load limits of the materials. In order to determine the working loads limits of the mooring connector which will reduce the likelihood of the material failure due to overloading.</t>
  </si>
  <si>
    <t xml:space="preserve">I.D. [Text entry]: Unique code to assist requirement identification.
System, Sub-System and Sub-sub-system/component [Dropdown list]: Name of each technology element.
Failure mode [Dropdown list]: Relevant failure mode.
Failure mechanism or cause [Text entry]: Description of the circumstance(s) leading to the failure mode occurring.
Consequence [Text entry]: The outcome(s) of the failure mode occurring.
Initial risk - Impact [Dropdown list]: Impact score between 1-5 based on the definitions in Table 1.
Initial risk - Likelihood [Dropdown list]:  Likelihood score between 1-5 based on the definitions in Table 2.
Rating [Automatic]: Descriptive risk priority rating automatically displayed using the criteria in Tables 3 and 4.
Strategy [Dropdown list]: Determined course of action based on the risk assessment, namely Avoid, Transfer, Mitigate or Accept.
Actions for further control [Text entry]: Actions to be taken to reduced initial risk.
Action by [Text entry]; The initials of the owner of the "Actions for further control".
Information required [Text entry]: Additional information to support the "Actions for further control".
Residual risk - Impact [Dropdown list]: Impact score between 1-5 based on the "Actions for further control".
Residual risk - Likelihood [Dropdown list]:  Likelihood score between 1-5 based on the "Actions for further control".
Failure Mode [Pareto chart]: Showing the frequency of occurrence of each failure mode to assist in the identification of common priority areas.
</t>
  </si>
  <si>
    <t>STAGE 3: TECHNOLOGY PLAN DEVELOPMENT</t>
  </si>
  <si>
    <t>The overall aim of Stage 3 is to develop a qualification strategy that address the risks and uncertainties, and hence reduce the likelihood of failure, according to the failure modes identified in Stage 2. 
In this sheet the qualification activities are defined, which may comprise desk-based and/or experimental studies. Each activity can be defined in terms of the failure mode and requirement it aims to address. A standard title search function is provided to assist with finding relevant M&amp;A standards and guidance documents.</t>
  </si>
  <si>
    <t>Experimental Qualification Activities</t>
  </si>
  <si>
    <t>Failure Mode Category</t>
  </si>
  <si>
    <t>Failure mode addressed</t>
  </si>
  <si>
    <t>Relation to requirement</t>
  </si>
  <si>
    <t>Purpose</t>
  </si>
  <si>
    <t>Activity</t>
  </si>
  <si>
    <t>Acceptance</t>
  </si>
  <si>
    <t>Standard(s)</t>
  </si>
  <si>
    <t>Limits (for test design)</t>
  </si>
  <si>
    <t>Parameters</t>
  </si>
  <si>
    <t>Accuracy</t>
  </si>
  <si>
    <t>Analysis</t>
  </si>
  <si>
    <t>Justification</t>
  </si>
  <si>
    <r>
      <t xml:space="preserve">I.D. [Text entry]: Unique code to identify each qualification activity. Must have a 'TQA' prefix.
Failure mode addressed [Dropdown list]:  Failure mode that the test aims to address (if relevant).
Relation to requirement [Dropdown list]:  Predefined Level 2 requirement that the test aims to address (if relevant).
Purpose [Text entry]: Objective of the test.
Test [Text entry]: Type of test.
Acceptance [Text entry]: Criteria that, if satisfied will satisfy the objectives of the qualification activity.
Standards [Text entry]: Standards relevant to the test. The title search facility on the Standard Search sheet (cell: C11) can be used to identify appropriate standards.
Limits [Text entry]: Boundaries of the test, e.g., maximum force, temperature etc.
Parameters [Text entry]: The principal variables that will be altered in the test, e.g., strain rates etc.
Accuracy [Text entry]: The required accuracy of the test which will enable conclusions to be made regarding the test results with an acceptable level of confidence.
Analysis [Text entry]: Any subsequent post-processing and/or analysis that may be required.
Justification [Text entry]: The </t>
    </r>
    <r>
      <rPr>
        <b/>
        <sz val="10"/>
        <rFont val="Dosis SemiBold"/>
      </rPr>
      <t>rationale</t>
    </r>
    <r>
      <rPr>
        <sz val="10"/>
        <rFont val="Dosis SemiBold"/>
      </rPr>
      <t xml:space="preserve"> for carrying out the test in the context of the purpose of the qualification activity.</t>
    </r>
  </si>
  <si>
    <t>TQA1.1</t>
  </si>
  <si>
    <t>Fatigue</t>
  </si>
  <si>
    <t>Determine the fatigue life of the  mooring connector</t>
  </si>
  <si>
    <t>Cyclic fatigue testing of the mooring connector at different loads</t>
  </si>
  <si>
    <t>Creation of an S-N curve for the connector</t>
  </si>
  <si>
    <t>DNV-RP-C203 - Fatigue Design of Offshore Steel Structures
DNV-OS-E302 Offshore mooring chain</t>
  </si>
  <si>
    <t>Similar environmental conditions to deployment</t>
  </si>
  <si>
    <t>Load (kN)</t>
  </si>
  <si>
    <t>+/- 5%</t>
  </si>
  <si>
    <t>Post-processing of cycles to failure for each load range.</t>
  </si>
  <si>
    <t>The test will help determine the design life of the mooring connector</t>
  </si>
  <si>
    <t>Other Qualification Activities</t>
  </si>
  <si>
    <t>Evidence required</t>
  </si>
  <si>
    <t>Success criteria</t>
  </si>
  <si>
    <t>I.D. [Text entry]: Unique code to identify each qualification activity. Must have a 'TQA' prefix.
Failure mode addressed [Dropdown list]:  Failure mode that the activity aims to address (if relevant).
Relation to requirement [Dropdown list]:  Predefined Level 2 requirement that the activity aims to address (if relevant).
Purpose [Text entry]: Objective of the activity.
Activity [Text entry]: Type of activity.
Evidence required [Text entry]: The key outcome(s) of the activity, typically in the form of documentation and/or data.
Success criteria [Text entry]: Criteria that, if satisfied will satisfy the objectives of the qualification activity.
Standards [Text entry]: Standards relevant to the activity. The title search facility on the Standard Search sheet (cell: C11) can be used to identify appropriate standards.</t>
  </si>
  <si>
    <t>TQA01</t>
  </si>
  <si>
    <t>Determine strength of the mooring connector</t>
  </si>
  <si>
    <t xml:space="preserve">Conduct Finite Element Analysis </t>
  </si>
  <si>
    <t>Finite Element Report detailing max load the mooring could support</t>
  </si>
  <si>
    <t>Load capability of mooring connector are determined</t>
  </si>
  <si>
    <t>DNV-OS-E302 Offshore mooring chain</t>
  </si>
  <si>
    <t>STAGE 4: TECHNOLOGY PLAN EXECUTION</t>
  </si>
  <si>
    <t>The TQ activities specified in the TQ plan are carried out in this Stage, resulting in the collection of documented evidence in the form of data and insights through experience, numerical analyses and tests.
In this sheet the progress of the activities can be tracked and the evidence produced by the qualification activities logged.</t>
  </si>
  <si>
    <t>Qualification Activities</t>
  </si>
  <si>
    <t>Target completion date</t>
  </si>
  <si>
    <t>Progress</t>
  </si>
  <si>
    <t>Status</t>
  </si>
  <si>
    <t>Achievement</t>
  </si>
  <si>
    <t xml:space="preserve">I.D. [Automatic]: Unique code to identify each qualification activity, populated automatically from the Stage 3 TQP sheet.
Activity [Automatic]: Activity name, populated automatically from the Stage 3 TQP sheet.
Target completion date [Text entry]: User-entered date in DD/MM/YYYY format.
Progress [Text entry]:  Activity completion percentage, displayed as a progress bar.
Status [Automatic]:  Activity status, defined as follows: Open = 0%, 0% &lt; In-progress &lt; 100%, Completed = 100%.
Achievement [Automatic]:  Achievement status, defined automatically based on the activity status, target completion date and today's date, either Open/in-progress, Late or Completed.
</t>
  </si>
  <si>
    <t>STAGE 5: REVIEW</t>
  </si>
  <si>
    <t>The final stage of the TQ process comprises an assessment of whether the qualification activities have been implemented as planned, and hence whether the collated evidence satisfies all of the acceptance criteria defined in the TQ plan 
In this sheet each qualification activity is assessed to determine if it satisfies the original requirements of the programme.</t>
  </si>
  <si>
    <t>Relation to requirements</t>
  </si>
  <si>
    <t>Evidence location</t>
  </si>
  <si>
    <t>Material testing report</t>
  </si>
  <si>
    <t>Not satisfied</t>
  </si>
  <si>
    <t xml:space="preserve">I.D. [Automatic]: Unique code to identify each qualification activity, populated automatically from the Stage 3 TQP sheet.
Activity [Automatic]: Activity name, populated automatically from the Stage 3 TQP sheet.
Relation to requirements [Dropdown list]:  Predefined Level 2 requirement that the test aims to address (if relevant).
Evidence location [Text entry]: Location of documentation, e.g., folder, server address, report etc.
Status [Dropdown list]: Selectable colour-coded status for each qualification activity. </t>
  </si>
  <si>
    <t>Finite element analysis report</t>
  </si>
  <si>
    <t>Satisfied</t>
  </si>
  <si>
    <t>STANDARD SEARCH</t>
  </si>
  <si>
    <t>Technology Qualification activities are usually carried out in accordance with national and international regulations, standards or guidance developed by Classification Societies or other institutions. 
This sheet features a simple title search for mooring and anchoring-related standards and guidance.</t>
  </si>
  <si>
    <t>Standard title search</t>
  </si>
  <si>
    <t>chain</t>
  </si>
  <si>
    <t>Society</t>
  </si>
  <si>
    <t>Title</t>
  </si>
  <si>
    <t>Date</t>
  </si>
  <si>
    <t>Standards [Text entry]: The title search facility on this sheet (cell: C11) can be used to identify appropriate standards.</t>
  </si>
  <si>
    <t>Publisher</t>
  </si>
  <si>
    <t>Year</t>
  </si>
  <si>
    <t>Item count</t>
  </si>
  <si>
    <t>Level 2 Requirements</t>
  </si>
  <si>
    <t>TRL (LR)</t>
  </si>
  <si>
    <t>Failure modes</t>
  </si>
  <si>
    <t>Frequency</t>
  </si>
  <si>
    <t>Mode count</t>
  </si>
  <si>
    <t>Non-zero modes</t>
  </si>
  <si>
    <t>Non-zero frequency</t>
  </si>
  <si>
    <t>Minor addition</t>
  </si>
  <si>
    <t>Rank</t>
  </si>
  <si>
    <t>Required order</t>
  </si>
  <si>
    <t>Index</t>
  </si>
  <si>
    <t>Sorted modes</t>
  </si>
  <si>
    <t>Respective counts</t>
  </si>
  <si>
    <t>Response</t>
  </si>
  <si>
    <t>Activity achieved</t>
  </si>
  <si>
    <t>Requirement satisfied</t>
  </si>
  <si>
    <t>Standards categories</t>
  </si>
  <si>
    <t>Search results</t>
  </si>
  <si>
    <t>Abridged list</t>
  </si>
  <si>
    <t>Search count</t>
  </si>
  <si>
    <t>TQ activities</t>
  </si>
  <si>
    <t>Activity count</t>
  </si>
  <si>
    <t>TML colours</t>
  </si>
  <si>
    <t>Risk colours</t>
  </si>
  <si>
    <t>IML colours</t>
  </si>
  <si>
    <t>American Bureau of Shipping</t>
  </si>
  <si>
    <t>Guidance Notes on Design and Installation of Drag Anchors and Plate Anchors</t>
  </si>
  <si>
    <t>Anchors &amp; Foundations</t>
  </si>
  <si>
    <t>Requirements</t>
  </si>
  <si>
    <t>New or unproven</t>
  </si>
  <si>
    <t>Mechanical</t>
  </si>
  <si>
    <t>Comms and Control Instrumentation</t>
  </si>
  <si>
    <t>Fluid power systems</t>
  </si>
  <si>
    <t>Environmental</t>
  </si>
  <si>
    <t>Synthetic Rope</t>
  </si>
  <si>
    <t>Other</t>
  </si>
  <si>
    <t>Brittle Fracture</t>
  </si>
  <si>
    <t>Avoid</t>
  </si>
  <si>
    <t>Open</t>
  </si>
  <si>
    <t>Open/in-progress</t>
  </si>
  <si>
    <t>Technical</t>
  </si>
  <si>
    <t>Steel fabrications</t>
  </si>
  <si>
    <t>#DCFF5A</t>
  </si>
  <si>
    <t>#FFFFFF</t>
  </si>
  <si>
    <t>Guidance Notes on Design and Installation of Dynamically Installed Piles</t>
  </si>
  <si>
    <t>Sub-system</t>
  </si>
  <si>
    <t>Abrasive Wear</t>
  </si>
  <si>
    <t>Ageing</t>
  </si>
  <si>
    <t>Burst</t>
  </si>
  <si>
    <t>Biofouling</t>
  </si>
  <si>
    <t>Break</t>
  </si>
  <si>
    <t>Design intent not realised</t>
  </si>
  <si>
    <t>Corrosion</t>
  </si>
  <si>
    <t>Transfer</t>
  </si>
  <si>
    <t>In-progress</t>
  </si>
  <si>
    <t>Completed</t>
  </si>
  <si>
    <t>H&amp;S</t>
  </si>
  <si>
    <t>Floating structure</t>
  </si>
  <si>
    <t>#FFD75F</t>
  </si>
  <si>
    <t>#ecf8fb</t>
  </si>
  <si>
    <t>Guide for the certification of offshore mooring chain</t>
  </si>
  <si>
    <t>Chain</t>
  </si>
  <si>
    <t>Component</t>
  </si>
  <si>
    <t>Balance</t>
  </si>
  <si>
    <t>Connectors (mating, malfunction)</t>
  </si>
  <si>
    <t>Clogging</t>
  </si>
  <si>
    <t>Foreign Material Ingress</t>
  </si>
  <si>
    <t>CBOS</t>
  </si>
  <si>
    <t>Installation/recovery</t>
  </si>
  <si>
    <t>Material Creep</t>
  </si>
  <si>
    <t>Late</t>
  </si>
  <si>
    <t>Fibre ropes</t>
  </si>
  <si>
    <t>#FF9632</t>
  </si>
  <si>
    <t>#daf1f7</t>
  </si>
  <si>
    <t>Guide for Building and Classing Floating Offshore Wind Turbines</t>
  </si>
  <si>
    <t>Classification &amp; Certification</t>
  </si>
  <si>
    <t>Limited field history</t>
  </si>
  <si>
    <t>Erosion</t>
  </si>
  <si>
    <t>Electrical insulation degradation</t>
  </si>
  <si>
    <t>Contamination and Condensation</t>
  </si>
  <si>
    <t>Ozone</t>
  </si>
  <si>
    <t>Coating Split</t>
  </si>
  <si>
    <t>Hydrogen Embrittlement</t>
  </si>
  <si>
    <t>Accept</t>
  </si>
  <si>
    <t>Anchors</t>
  </si>
  <si>
    <t>#FF3219</t>
  </si>
  <si>
    <t>#c7ebf3</t>
  </si>
  <si>
    <t>ABS Rules for Building and Classing Floating Production Installations</t>
  </si>
  <si>
    <t>Design and Fabrication of Offshore Structures</t>
  </si>
  <si>
    <t>Caviation</t>
  </si>
  <si>
    <t>Electro-optical equipment malfunction</t>
  </si>
  <si>
    <t>Control System Loss</t>
  </si>
  <si>
    <t>Sediment</t>
  </si>
  <si>
    <t>Creep</t>
  </si>
  <si>
    <t>FOWT</t>
  </si>
  <si>
    <t>#b5e4ef</t>
  </si>
  <si>
    <t>ABS Rules for Building and Classing Mobile Offshore Units</t>
  </si>
  <si>
    <t>Crushing</t>
  </si>
  <si>
    <t>High Voltage (Supply)</t>
  </si>
  <si>
    <t>Hydraulic Lock</t>
  </si>
  <si>
    <t>Unforseen environmental conditions</t>
  </si>
  <si>
    <t>Cut</t>
  </si>
  <si>
    <t>Material Compatibility</t>
  </si>
  <si>
    <t xml:space="preserve">Inspection </t>
  </si>
  <si>
    <t>#FF0000</t>
  </si>
  <si>
    <t>#a2ddec</t>
  </si>
  <si>
    <t>ABS Technical Report TR-2010-03, “Polyester Rope Stiffness modeling, Testing, and Analysis”,</t>
  </si>
  <si>
    <t>Fibre Ropes</t>
  </si>
  <si>
    <t>Fretting</t>
  </si>
  <si>
    <t>Low Voltage (Supply)</t>
  </si>
  <si>
    <t>Leak</t>
  </si>
  <si>
    <t>UV</t>
  </si>
  <si>
    <t>External Abrasion</t>
  </si>
  <si>
    <t>Material degradation and ageing</t>
  </si>
  <si>
    <t>Moorings</t>
  </si>
  <si>
    <t>#90d7e8</t>
  </si>
  <si>
    <t>Guidance notes on the application of fiber rope for offshore mooring</t>
  </si>
  <si>
    <t>Short Circuit</t>
  </si>
  <si>
    <t>Pressure Loss</t>
  </si>
  <si>
    <t>Flex Fatigue</t>
  </si>
  <si>
    <t>Mechanical properties and temperature</t>
  </si>
  <si>
    <t>#7dd0e4</t>
  </si>
  <si>
    <t>Guide for Nondestructive Inspection</t>
  </si>
  <si>
    <t>Mating/Inter-facing</t>
  </si>
  <si>
    <t>Transmission Losses</t>
  </si>
  <si>
    <t>Internal Abrasion</t>
  </si>
  <si>
    <t>Swelling</t>
  </si>
  <si>
    <t>Risk analysis</t>
  </si>
  <si>
    <t>#6bc9e0</t>
  </si>
  <si>
    <t>Guide for Position Mooring Systems</t>
  </si>
  <si>
    <t>Mooring Systems</t>
  </si>
  <si>
    <t>Mechanical Yield</t>
  </si>
  <si>
    <t>Thermal Expansion</t>
  </si>
  <si>
    <t>Strand Pull Out</t>
  </si>
  <si>
    <t xml:space="preserve">Qualification </t>
  </si>
  <si>
    <t>#59c3dd</t>
  </si>
  <si>
    <t>American Institute of Steel Construction</t>
  </si>
  <si>
    <t>AISC American Institute of Steel Construction Specifications for the Design, Fabrication and Erection of Structural Steel Buildings</t>
  </si>
  <si>
    <t>Steel Fabrications</t>
  </si>
  <si>
    <t>Out-of-Plane Bending</t>
  </si>
  <si>
    <t>Fixed offshore structure</t>
  </si>
  <si>
    <t>American Petroleum Institute</t>
  </si>
  <si>
    <t>API RP 2GEO Geotechnical and Foundation Design Considerations</t>
  </si>
  <si>
    <t>Overload</t>
  </si>
  <si>
    <t xml:space="preserve">Chain </t>
  </si>
  <si>
    <t>API Spec 2F Specification for mooring chain</t>
  </si>
  <si>
    <t>Oil equipment</t>
  </si>
  <si>
    <t>API RP 2A Recommended Practice for Planning, Designing and Constructing Fixed Offshore Platforms</t>
  </si>
  <si>
    <t>Vibration</t>
  </si>
  <si>
    <t>Steel wires</t>
  </si>
  <si>
    <t>API RP 2A-WSD Planning, Designing and Constructing Fixed Offshore Platforms - Working Stress Design</t>
  </si>
  <si>
    <t>Wire rope</t>
  </si>
  <si>
    <t>API RP 2T Recommended Practice for Planning, Designing and Constructing Tension
Leg Platforms</t>
  </si>
  <si>
    <t>Test methods</t>
  </si>
  <si>
    <t>API RP 2SM Recommended Practice for Design, Manufacture, Installation, and Maintenance of Synthetic Fiber Ropes for Offshore Mooring</t>
  </si>
  <si>
    <t>Plastic fabrications</t>
  </si>
  <si>
    <t>API RP 2I In-service inspection of mooring hardware for floating structures</t>
  </si>
  <si>
    <t xml:space="preserve">Soil engineering </t>
  </si>
  <si>
    <t>API RP 2SK Recommended Practice for Design and Analysis of Station-keeping Systems for Floating Structures</t>
  </si>
  <si>
    <t>self elevating units</t>
  </si>
  <si>
    <t>API Spec 6A/ISO 10423 Petroleum and natural gas industries - Drilling and production equipment - Wellhead and christmas tree equipment</t>
  </si>
  <si>
    <t>Oil &amp; Gas Equipment</t>
  </si>
  <si>
    <t>Concrete structure</t>
  </si>
  <si>
    <t>API Spec. 16A Specification for Drill Through Equipment</t>
  </si>
  <si>
    <t>plated fabrications</t>
  </si>
  <si>
    <t>API Spec. 17J Specification for Unbonded Flexible Pipe</t>
  </si>
  <si>
    <t>MRE Tech</t>
  </si>
  <si>
    <t>API Spec. 17L1 Specification of Flexible Pipe Ancillary Equipment</t>
  </si>
  <si>
    <t>Hydrodynamics calc</t>
  </si>
  <si>
    <t>API RP 17Q Recommended Practice on Subsea Equipment Qualification</t>
  </si>
  <si>
    <t xml:space="preserve">Technology Qualification </t>
  </si>
  <si>
    <t xml:space="preserve">Survey </t>
  </si>
  <si>
    <t xml:space="preserve">API RP 17N Recommended Practice on Subsea Production System Reliability, Technical Risk, and Integrity Management </t>
  </si>
  <si>
    <t>Risk Analysis &amp; Management</t>
  </si>
  <si>
    <t>Certification Marine units</t>
  </si>
  <si>
    <t>API Spec 9A / ISO 10425 Steel wire ropes for the petroleum and natural gas industries – Minimum requirements and terms for acceptance</t>
  </si>
  <si>
    <t>survey steel units</t>
  </si>
  <si>
    <t>American Society for Nondestructive Testing</t>
  </si>
  <si>
    <t>ASNT SNT-TC-1A American Society for Non-destructive Testing – Recommended Practice</t>
  </si>
  <si>
    <t>Test Methods</t>
  </si>
  <si>
    <t xml:space="preserve">Offshore classification </t>
  </si>
  <si>
    <t>American Society for Testing and Materials International</t>
  </si>
  <si>
    <t>ASTM D1248 Standard Specification for Polyethylene Plastics Moulding and Extrusion Materials</t>
  </si>
  <si>
    <t>Plastics</t>
  </si>
  <si>
    <t xml:space="preserve">Steel ship classification </t>
  </si>
  <si>
    <t>ASTM D2487 - 11 Standard Practice for Classification of Soils for Engineering Purposes (Unified Soil Classifica_x005F_x0002_tion System)</t>
  </si>
  <si>
    <t xml:space="preserve">Geotechnincal Engineering </t>
  </si>
  <si>
    <t>Lifting</t>
  </si>
  <si>
    <t>ASTM D3213 - 08 Standard Practices for Handling, Storing, and Preparing Soft Intact Marine Soil</t>
  </si>
  <si>
    <t>Coating</t>
  </si>
  <si>
    <t>ASTM D4220 - 95 Standard Practices for Preserving and Transporting Soil Samples.</t>
  </si>
  <si>
    <t>sub contractors</t>
  </si>
  <si>
    <t>ASTM A255 Standard Test Methods for Determining Hardenability of Steel</t>
  </si>
  <si>
    <t>Steel Testing and Analysis</t>
  </si>
  <si>
    <t>Hull constructions</t>
  </si>
  <si>
    <t>ASTM A275 Standard Practice for Magnetic Particle Examination of Steel Forgings</t>
  </si>
  <si>
    <t>Tensioning</t>
  </si>
  <si>
    <t>ASTM A388 Standard Practice for Ultrasonic Examination of Heavy Steel Forgings</t>
  </si>
  <si>
    <t>ASTM A487M Specification for Steel Castings suitable for Pressure service</t>
  </si>
  <si>
    <t xml:space="preserve">Marine equipment </t>
  </si>
  <si>
    <t>ASTM A488 Practice for Steel Castings, Welding, Qualifications of Procedures and Personnel</t>
  </si>
  <si>
    <t>Maritime services</t>
  </si>
  <si>
    <t>ASTM A609 Standard Practise for Castings, Carbon, Low-Alloy and Martensitic Stainless Steel, Ultrasonic Examination Thereof</t>
  </si>
  <si>
    <t>Ships</t>
  </si>
  <si>
    <t>ASTM A703 Steel Castings, General Requirements for Pressure – Containing Parts</t>
  </si>
  <si>
    <t>Suppliers</t>
  </si>
  <si>
    <t>ASTM A991 Standard Test Method for Conducting Temperature Uniformity Surveys of Furnaces Used to Heat Treat Steel Products</t>
  </si>
  <si>
    <t>Integrity</t>
  </si>
  <si>
    <t>ASTM D 4751 – 04: Standard Test Method for Determining Apparent Opening Size of a Geotextile,</t>
  </si>
  <si>
    <t>Umbilicals</t>
  </si>
  <si>
    <t>ASTM D 885, Standard test methods for tire cords, tire cord fabrics, and industrial filament yarns made from manufactured organic-base fibers</t>
  </si>
  <si>
    <t>Shells</t>
  </si>
  <si>
    <t>ASTM D2259 Standard Practice for Sampling Yarn for Testing</t>
  </si>
  <si>
    <t>FEA</t>
  </si>
  <si>
    <t>ASTM D6611 Standard test method for wet and dry yarn-on-yarn abrasion resistance</t>
  </si>
  <si>
    <t>Unforeseen environmental conditions</t>
  </si>
  <si>
    <t>pipelines</t>
  </si>
  <si>
    <t>ASTM E 165 Standard Test Method for Liquid Penetrant Examination</t>
  </si>
  <si>
    <t>Marine operations</t>
  </si>
  <si>
    <t>ASTM E 709 Standard Guide for Magnetic Particle Examination</t>
  </si>
  <si>
    <t>Wind turbines</t>
  </si>
  <si>
    <t>ASTM E112 Test methods for determining average grain size</t>
  </si>
  <si>
    <t>composite</t>
  </si>
  <si>
    <t>ASTM E1417 Standard Practice for Liquid Penetrant Examination</t>
  </si>
  <si>
    <t>steel structures</t>
  </si>
  <si>
    <t>ASTM E1444 Standard Practice for Magnetic Particle Testing</t>
  </si>
  <si>
    <t>Offshore units</t>
  </si>
  <si>
    <t>ASTM E381 Method of Macro-etch Testing Steel Bars, Billets, Blooms and Forgings</t>
  </si>
  <si>
    <t>Electrical equipment</t>
  </si>
  <si>
    <t>ASTM E587 Practice for Ultrasonic Angle-Beam Examination by the Contact Method</t>
  </si>
  <si>
    <t>Environment</t>
  </si>
  <si>
    <t>ASTM A586 Zinc Coated Parallel and Helical Structural Strand and Zinc Coated Wire for Spun-in-Place Structural Strand</t>
  </si>
  <si>
    <t>test procedure</t>
  </si>
  <si>
    <t>ASTM A603 Standard Specification for Zinc-Coated Steel Structural Wire Rope</t>
  </si>
  <si>
    <t>Raw material</t>
  </si>
  <si>
    <t>ASTM A856 Standard Specification for Zinc-5% Aluminium-Mischmetal Alloy-Coated Carbon Steel Wire</t>
  </si>
  <si>
    <t>Concrete structures</t>
  </si>
  <si>
    <t>American Society of Mechanical Engineers</t>
  </si>
  <si>
    <t>ANSI/ASME B16.5 Pipe Flanges and Flanged Fittings</t>
  </si>
  <si>
    <t>Towing</t>
  </si>
  <si>
    <t>ASME IX Welding and Brazing Qualifications</t>
  </si>
  <si>
    <t>Training</t>
  </si>
  <si>
    <t>Machine</t>
  </si>
  <si>
    <t>American Welding Society</t>
  </si>
  <si>
    <t>AWS D1.1  Structural Welding Code - Steel</t>
  </si>
  <si>
    <t>Welding</t>
  </si>
  <si>
    <t>weldings</t>
  </si>
  <si>
    <t xml:space="preserve">British Standard </t>
  </si>
  <si>
    <t>BS 5760, Part 5, Guide to failure modes, effects and criticality analysis</t>
  </si>
  <si>
    <t>Space</t>
  </si>
  <si>
    <t>BS 7910 Guide on methods for assessing the acceptability of flaws in fusion welded structures</t>
  </si>
  <si>
    <t>TestFM</t>
  </si>
  <si>
    <t>chains</t>
  </si>
  <si>
    <t>BSH</t>
  </si>
  <si>
    <t>BSH Standard for Geotechnical Site and Route Surveys - Minimum Requirements for the Foundation of Offshore Wind Turbines and Power Cable Route Burial Assessments</t>
  </si>
  <si>
    <t xml:space="preserve">Metocean </t>
  </si>
  <si>
    <t>BSH Standard Ground Investigation for Offshore Wind Farms</t>
  </si>
  <si>
    <t xml:space="preserve">Installation </t>
  </si>
  <si>
    <t>Bureau Veritas</t>
  </si>
  <si>
    <t>NI 604 Fatigue of top chain of mooring lines due to in-plane and out-of-plane bendings</t>
  </si>
  <si>
    <t xml:space="preserve">Yarns </t>
  </si>
  <si>
    <t>NR320 Certification Scheme of Materials and Equipment for the Classification of Marine Units</t>
  </si>
  <si>
    <t>NR445, Rules for the Classification of Offshore Units</t>
  </si>
  <si>
    <t>steel fasteners</t>
  </si>
  <si>
    <t>NR467 Rules for the Classification of Steel Ships</t>
  </si>
  <si>
    <t>software development</t>
  </si>
  <si>
    <t>NR595 Classification of offshore handling systems</t>
  </si>
  <si>
    <t xml:space="preserve">Material selection </t>
  </si>
  <si>
    <t>NR494 Rules for the Classification of Offshore Loading and Offloading Buoys</t>
  </si>
  <si>
    <t>Environment impact on floating structure</t>
  </si>
  <si>
    <t>NR571 Rules for the classification of column stabilized units</t>
  </si>
  <si>
    <t/>
  </si>
  <si>
    <t>NR578 Rules for the classification of tension leg platform</t>
  </si>
  <si>
    <t>NI 631 Certification scheme for Marine Renewable Energy technologies</t>
  </si>
  <si>
    <t>NR530 Coating performance standard</t>
  </si>
  <si>
    <t>Coatings</t>
  </si>
  <si>
    <t>NI 594 Design and construction of offshore concrete structures</t>
  </si>
  <si>
    <t>Concrete Structures</t>
  </si>
  <si>
    <t>NI 572 DT R02 E Classification and Certification of Floating Offshore Wind Turbines</t>
  </si>
  <si>
    <t>Design and Fabrication of FOWTs</t>
  </si>
  <si>
    <t>NI 638 Guidance for Long-term Hydro-structure Calculations</t>
  </si>
  <si>
    <t>Environmental Loads</t>
  </si>
  <si>
    <t>NI 432 Certification of fiber ropes for deepwater offshore services</t>
  </si>
  <si>
    <t>NI 658 − Type approval of fibres and yarns for the manufacturing of fibre ropes</t>
  </si>
  <si>
    <t>NR546 Hull in composite materials and plywood, material approval, design principles, construction and survey</t>
  </si>
  <si>
    <t>Hull Constructions</t>
  </si>
  <si>
    <t>NR561 Hull in aluminium alloys, design principles, construction and survey</t>
  </si>
  <si>
    <t>NR600 Hull structure and arrangement for the classification of cargo ships less than 65m and non cargo ships less than 90 m</t>
  </si>
  <si>
    <t>NR266 Requirements for Survey of materials and equipment for the Classification of Ships and Offshore Units</t>
  </si>
  <si>
    <t>NR426 Construction Survey of Steel Structures of Offshore Units and Installations</t>
  </si>
  <si>
    <t>NR526 Rules for the classification of lifting appliances onboard ships and offshore units</t>
  </si>
  <si>
    <t>NR493 − Classification of mooring systems for permanent offshore units</t>
  </si>
  <si>
    <t>NI 615 Buckling assessment of plated structures for offshore units</t>
  </si>
  <si>
    <t>Plated Structures</t>
  </si>
  <si>
    <t>NI 525 Risk based qualification of new technology - Methodological guidelines</t>
  </si>
  <si>
    <t>NI 534, Guidance Note for the Classification of Self-Elevating Units</t>
  </si>
  <si>
    <t>Self Elevating Units</t>
  </si>
  <si>
    <t>NI 605 Geotechnical and foundation design</t>
  </si>
  <si>
    <t>NI 423 Corrosion Protection of Steel Offshore Units and Installations</t>
  </si>
  <si>
    <t>Corrosion Protection</t>
  </si>
  <si>
    <t>NI 611 Guidelines for fatigue assessment of steel ships and offshore units</t>
  </si>
  <si>
    <t>NR216 Rules on Materials and Welding for the Classification of Marine Units</t>
  </si>
  <si>
    <t>NR426 construction survey of steel structures of offshore units and installations</t>
  </si>
  <si>
    <t xml:space="preserve">NR480 Approval of the manufacturing process of metallic materials </t>
  </si>
  <si>
    <t>NR533 Approval of service suppliers.</t>
  </si>
  <si>
    <t>ClassNK</t>
  </si>
  <si>
    <t>Anchoring Equipment A1</t>
  </si>
  <si>
    <t>Anchor chain cables and accessories including chafing chain for emergency towing arrangements W18</t>
  </si>
  <si>
    <t>Guidelines for Offshore Floating Wind Turbine Structures</t>
  </si>
  <si>
    <t>Gudiance for the approval and type approval of materials and equipment for marine use</t>
  </si>
  <si>
    <t xml:space="preserve">Marine Equipment </t>
  </si>
  <si>
    <t>General design parameters D3</t>
  </si>
  <si>
    <t>Cordage Institute</t>
  </si>
  <si>
    <t>CI 1202 Terminology for fibre rope</t>
  </si>
  <si>
    <t>CI 2001-04 Fibre rope inspection and retirement criteria</t>
  </si>
  <si>
    <t>CI 2003 Fiber properties for cable cordage rope and twine</t>
  </si>
  <si>
    <t xml:space="preserve">CIB-1.4 Fiber Rope Technical Information Manual </t>
  </si>
  <si>
    <t>CIE-1 Splicing Handbook</t>
  </si>
  <si>
    <t>Technical Report TR2009 Determination of marine finish on synthetic fiber yarns.</t>
  </si>
  <si>
    <t>CI 1500-02 Test Method for Fiber Rope</t>
  </si>
  <si>
    <t>CI 1503, Test method for yarn-on-yarn abrasion</t>
  </si>
  <si>
    <t>Det Norske Veritas</t>
  </si>
  <si>
    <t>DNV-RP-E301 Design and installation of fluke anchors</t>
  </si>
  <si>
    <t>DNV-RP-E302 Design and installation of plate anchors in clay</t>
  </si>
  <si>
    <t>DNV-RP-E303 Geotechnical design and installation of suction anchors in clay</t>
  </si>
  <si>
    <t xml:space="preserve">DNVGL-CP-0237 Offshore mooring chain and accessories </t>
  </si>
  <si>
    <t>DNVGL-SE-0073 Project certification of wind farms according to IEC 61400-22</t>
  </si>
  <si>
    <t>DNVGL-SE-0074 Type and component certification of wind turbines according to IEC 61400-22</t>
  </si>
  <si>
    <t>DNVGL-SE-0422 Certification of floating wind turbines (planned published 2018)</t>
  </si>
  <si>
    <t>DNVGL-ST-C501 Composite components</t>
  </si>
  <si>
    <t>Composites</t>
  </si>
  <si>
    <t>DNVGL-ST-C502 Offshore concrete structures</t>
  </si>
  <si>
    <t>DNVGL-ST-0119 Design of floating wind turbine structures (replacing DNV-OS-J103)</t>
  </si>
  <si>
    <t>DNVGL-OS-A101 Safety principles and arrangements</t>
  </si>
  <si>
    <t>DNVGL-OS-C103 Structural design of column stabilised units – LRFD method</t>
  </si>
  <si>
    <t>DNVGL-OS-C105 Structural design of TLPs – LRFD method</t>
  </si>
  <si>
    <t>DNVGL-OS-C106 Structural design of deep draught floating units – LRFD method</t>
  </si>
  <si>
    <t>DNVGL-OTG-13 Prediction of air gap for column-stabilized units</t>
  </si>
  <si>
    <t>DNV-RP-C103 Column-stabilised units</t>
  </si>
  <si>
    <t>DNV-RP-F205 Global performance analysis of deepwater floating structures</t>
  </si>
  <si>
    <t>DNV-RU-OU-0101 Offshore drilling and support units</t>
  </si>
  <si>
    <t>DNV-RU-OU-0102 Floating production, storage and loading units</t>
  </si>
  <si>
    <t>DNV-OS-D201 Electrical installations</t>
  </si>
  <si>
    <t>Electrical Equipment</t>
  </si>
  <si>
    <t>DNV-RP-C205 Environmental conditions and environmental loads</t>
  </si>
  <si>
    <t>DNVGL-OTG-14 Horizontal wave impact loads for column-stabilized units</t>
  </si>
  <si>
    <t>DNVGL-RP-C208 Determination of structural capacity by non-linear finite element analysis</t>
  </si>
  <si>
    <t>Finite Element Analysis</t>
  </si>
  <si>
    <t>DNVGL-CP-0173 Fibre ropes for designated service</t>
  </si>
  <si>
    <t>DNVGL-CP-0174 Synthetic fibres for designated service in ropes</t>
  </si>
  <si>
    <t>DNVGL-SE-0056 Certification of rope based deployment and recovery systems for designated service</t>
  </si>
  <si>
    <t>DNVGL-ST-E407 Rope based deployment and recovery systems for designated service</t>
  </si>
  <si>
    <t>DNV-OS-E303 Offshore fibre ropes</t>
  </si>
  <si>
    <t>DNV-RP-E304 Damage assessment of fibre ropes for offshore moorings</t>
  </si>
  <si>
    <t>DNV-RP-E305 Design, testing and analysis of offshore fibre ropes</t>
  </si>
  <si>
    <t>DNVGL-RU-HSLC DNV GL rules for classification: High speed and light craft</t>
  </si>
  <si>
    <t>Life Cycle Analysis</t>
  </si>
  <si>
    <t>DNVGL-OS-C301 Stability and watertight integrity</t>
  </si>
  <si>
    <t>DNVGL-ST-0377 Standard for shipboard lifting appliances</t>
  </si>
  <si>
    <t>DNVGL-ST-0378 Standard for offshore and platform lifting appliances</t>
  </si>
  <si>
    <t>DNV-CG-0036 Calculation of gear rating for marine transmissions</t>
  </si>
  <si>
    <t>DNV-OS-D101 Marine and machinery systems and equipment</t>
  </si>
  <si>
    <t>DNVGL-RP-N103 Modelling and analysis of marine operations</t>
  </si>
  <si>
    <t>Marine Operations</t>
  </si>
  <si>
    <t>DNV-RU-SHIP Pt.6 Ch.3 Navigation, manoeuvring and position keeping</t>
  </si>
  <si>
    <t>DNV-ST-N001 Sec.11 Sea voyages</t>
  </si>
  <si>
    <t>DNV-CG-0550 Maritime services - terms and systematics</t>
  </si>
  <si>
    <t>DNVGL-OS-E301 Position mooring</t>
  </si>
  <si>
    <t>DNV-OS-C201 Structural design of offshore units - WSD method</t>
  </si>
  <si>
    <t>DNV-OS-C401 Fabrication and testing of offshore structures</t>
  </si>
  <si>
    <t>DNVGL-RP-F105 Free spanning pipelines</t>
  </si>
  <si>
    <t>Pipelines</t>
  </si>
  <si>
    <t>DNVGL-RP-F107 Risk assessment of pipeline protection</t>
  </si>
  <si>
    <t>DNVGL-RP-F109 On-bottom stability design of submarine pipelines</t>
  </si>
  <si>
    <t>DNVGL-RP-F114 Pipe-soil interaction for submarine pipelines</t>
  </si>
  <si>
    <t>DNV-OS-F101 Submarine Pipeline Systems</t>
  </si>
  <si>
    <t>DNV-RP-C201 Buckling Strength of Plated Structures</t>
  </si>
  <si>
    <t>DNVGL-SE-0160 Technology qualification management and verification</t>
  </si>
  <si>
    <t>DNV-RP-A203 Technology Qualification</t>
  </si>
  <si>
    <t>DNVGL-RP-N101 Risk management in marine and subsea operations</t>
  </si>
  <si>
    <t>DNV-OSS-300 Risk Based Verification</t>
  </si>
  <si>
    <t>DNV-RP-D102 Failure Mode and Effect Analysis (FMEA) of Redundant Systems</t>
  </si>
  <si>
    <t>DNVGL-OS-C104 Structural design of self-elevating units – LRFD method</t>
  </si>
  <si>
    <t>DNVGL-RP-C104 Self-elevating units</t>
  </si>
  <si>
    <t>DNVGL-RP-C202 Buckling strength of shells</t>
  </si>
  <si>
    <t>DNVGL-CG-0129 Fatigue assessment of ship structures</t>
  </si>
  <si>
    <t>DNVGL-RP-C207 Statistical representation of soil data</t>
  </si>
  <si>
    <t>DNVGL-RP-C212 Offshore soil mechanics and geotechnical engineering</t>
  </si>
  <si>
    <t>DNVGL-RP-0416 Corrosion protection for wind turbines</t>
  </si>
  <si>
    <t>DNV-RP-C203 Fatigue design of offshore steel structures</t>
  </si>
  <si>
    <t>DNV-OS-B101 Metallic materials</t>
  </si>
  <si>
    <t>DNV-OS-C101 Design of offshore steel structures, general - LRFD method</t>
  </si>
  <si>
    <t>DNVGL-CP-0346 DNV GL approval of manufacturer scheme</t>
  </si>
  <si>
    <t>DNV-OS-D202 Automation, safety and telecommunication systems</t>
  </si>
  <si>
    <t>Telecommunication Systems</t>
  </si>
  <si>
    <t>DNVGL-OS-F201 Dynamic risers</t>
  </si>
  <si>
    <t>Umbilicals &amp; Risers</t>
  </si>
  <si>
    <t>DNVGL-RP-0360 Subsea power cables in shallow water</t>
  </si>
  <si>
    <t>DNVGL-RP-F203 Riser interference</t>
  </si>
  <si>
    <t>DNVGL-RP-F204 Riser fatigue</t>
  </si>
  <si>
    <t>DNVGL-RP-F401 Electrical power cables in subsea applications</t>
  </si>
  <si>
    <t>DNVGL-ST-0359 Subsea power cables for wind power plants</t>
  </si>
  <si>
    <t>DNVGL-SE-0176 Certification of navigation and aviation aids of offshore wind farms</t>
  </si>
  <si>
    <t>Wind Turbines</t>
  </si>
  <si>
    <t>DNVGL-SE-0190 Project certification of wind power plants</t>
  </si>
  <si>
    <t>DNVGL-ST-0054 Transport and installation of wind power plants</t>
  </si>
  <si>
    <t>DNVGL-ST-0076 Design of electrical installations for wind turbines</t>
  </si>
  <si>
    <t>DNVGL-ST-0126 Support structures for wind turbines</t>
  </si>
  <si>
    <t>DNVGL-ST-0361 Machinery for wind turbines</t>
  </si>
  <si>
    <t>DNVGL-ST-0376 Rotor blades for wind turbines</t>
  </si>
  <si>
    <t>DNVGL-ST-0437 Loads and site conditions for wind turbines</t>
  </si>
  <si>
    <t>DNVGL-ST-0438 Control and protection systems for wind turbines</t>
  </si>
  <si>
    <t>DNV-OS-E304 Offshore mooring steel wire ropes</t>
  </si>
  <si>
    <t>DNVGL-CP-0256 Offshore mooring steel wire ropes and sockets</t>
  </si>
  <si>
    <t>Engineering Equipment and Materials Users Association</t>
  </si>
  <si>
    <t>EEMUA 194 Guidelines for materials selection and corrosion control for subsea oil and gas production equipment</t>
  </si>
  <si>
    <t>European Norm Standard</t>
  </si>
  <si>
    <t>EN 1992 Eurocode 2: Design of concrete structures</t>
  </si>
  <si>
    <t>EN 206 Concrete - Specification, performance, production and conformity</t>
  </si>
  <si>
    <t>EN 1179 Zinc and zinc alloys – Primary zinc</t>
  </si>
  <si>
    <t>EN 1537 Execution of special geotechnical work – Ground Anchors</t>
  </si>
  <si>
    <t>EN 1997 Eurocode 7: Geotechnical design</t>
  </si>
  <si>
    <t>EN 1997 Eurocode 8: Design of structures for earthquake resistance</t>
  </si>
  <si>
    <t>EN 1997-1 Eurocode 7: Geotechnical Design – Part 1: General rules</t>
  </si>
  <si>
    <t>EN 1997-2 Eurocode 7: Geotechnical Design – Part 2: Ground investigation and testing</t>
  </si>
  <si>
    <t>EN 10016-4 Non-Alloy Steel Rod for Drawing and/or Cold Rolling. Part 4: “Specific Requirements for Rod for Special Applications”</t>
  </si>
  <si>
    <t>EN 10083-1 Steels for quenching and tempering – Part 1: General delivery conditions</t>
  </si>
  <si>
    <t>EN 10088-2 Stainless Steels –Part 2: “Technical Delivery Conditions for Sheet/Plate and Strip of corrosion resistant steels for general purposes”.</t>
  </si>
  <si>
    <t>EN 10204 Metallic products – Types of inspection documents</t>
  </si>
  <si>
    <t>EN 1993-1  Eurocode 3: Design of steel structures</t>
  </si>
  <si>
    <t>EN 287 Approval testing of welders - Fusion welding</t>
  </si>
  <si>
    <t>EN 10160 Ultrasonic Testing of Steel Flat Product of Thickness Equal or Greater than 6 mm (reflection method)</t>
  </si>
  <si>
    <t>EN 10228-1/2/3/4 Non-destructive Testing of Steel Forgings</t>
  </si>
  <si>
    <t>EN 473 Qualification and Certification of NDT personnel</t>
  </si>
  <si>
    <t>EN 59 Method of testing plastics</t>
  </si>
  <si>
    <t>EN ISO 22477-5 Geotechnical investigation and testing — Testing of geotechnical structures — Part 5: Testing of grouted anchors</t>
  </si>
  <si>
    <t>EN 10218 Steel Wire and Wire products – General: Part 1 “Test Methods”</t>
  </si>
  <si>
    <t>EN 10264-2 Steel wire and wire products – Steel wire for ropes – Part 2: Cold drawn non alloyed steel wire for ropes for general applications</t>
  </si>
  <si>
    <t>EN 10264-3 Steel wire and wire products – Steel wire for ropes – Part 3: “Round and shaped non alloyed wire for high duty applications”.</t>
  </si>
  <si>
    <t>EN 12385-10 Steel wire ropes – Safety – Part 10: “Spiral ropes for general structural applications”</t>
  </si>
  <si>
    <t>International Association of Classification Societies</t>
  </si>
  <si>
    <t>IACS UR A2 Shipboard Fittings and Associated Hull Structures Associated with Towing and Mooring on Conventional Vessels</t>
  </si>
  <si>
    <t>International Electrotechnical Commission</t>
  </si>
  <si>
    <t>IEC 61400-1 Wind Turbines - Design requirements</t>
  </si>
  <si>
    <t>IEC 61400-3 Wind Turbines - Design requirements for offshore wind turbines</t>
  </si>
  <si>
    <t>IEC 61892-6 Mobile and fixed offshore units – Electrical installations – Part 6: Installation</t>
  </si>
  <si>
    <t>IEC TS 62600-4 Marine energy - Wave, tidal and other water current converters - Part 4: Specification for establishing qualification of new technology</t>
  </si>
  <si>
    <t>IEC 60812 Failure modes and effects analysis (FMEA and FMECA)</t>
  </si>
  <si>
    <t>IEC 61025 Fault Tree Analysis</t>
  </si>
  <si>
    <t>IEC 61882 Hazard and operability studies (HAZOP studies)</t>
  </si>
  <si>
    <t>IEC 62502 Analysis techniques for dependability – Event tree analysis (ETA)</t>
  </si>
  <si>
    <t>IEC/ISO 31010 Risk Management - Risk Assessment techniques</t>
  </si>
  <si>
    <t>IEC-60300-9, Part 3: Application guide - Section 9: Risk analysis of technological systems</t>
  </si>
  <si>
    <t>IEC 61400-22 Wind Turbines - Conformity testing and certification</t>
  </si>
  <si>
    <t xml:space="preserve">International Maritime Organization </t>
  </si>
  <si>
    <t>IMO MSC/Circ.1023−MEPC/Circ.392 Guidelines for Formal Safety Assessment</t>
  </si>
  <si>
    <t>IMO MSC 267(85) International Code on Intact Stability (IS Code 2008)</t>
  </si>
  <si>
    <t>Stability</t>
  </si>
  <si>
    <t>IMO A765(8) Guidelines on the safety of towed ships and other floating objects including installations, structures and platforms at sea</t>
  </si>
  <si>
    <t>IMO MSC/Circ.1175 "Guidance on Shipboard Towing and Mooring Equipment", 24th May 2005.</t>
  </si>
  <si>
    <t>IMO MSC/Circ.884  Guidelines for safe ocean towing</t>
  </si>
  <si>
    <t>International Organisation for Standardisation</t>
  </si>
  <si>
    <t>ISO 1704 Ships and marine technology - Stud-link anchor chains</t>
  </si>
  <si>
    <t xml:space="preserve">ISO 20438:2017 Ships and marine technology — Offshore mooring chains </t>
  </si>
  <si>
    <t>ISO 19903 Petroleum and natural gas industries — Fixed concrete offshore structures</t>
  </si>
  <si>
    <t>ISO 19900 Petroleum and natural gas industries - General requirements for offshore
structures</t>
  </si>
  <si>
    <t>ISO 19901-2 Petroleum and natural gas industries -- Specific requirements for offshore structures -- Part 2: Seismic design procedures and criteria</t>
  </si>
  <si>
    <t>ISO 19904 Petroleum and natural gas industries — Floating offshore structures</t>
  </si>
  <si>
    <t>ISO 19904-1, Petroleum and natural gas industries — Floating offshore structures — Part 1: Monohulls, semi-submersibles and spars</t>
  </si>
  <si>
    <t>ISO 19901  Petroleum and natural gas industries - Specific requirements for offshore
structures</t>
  </si>
  <si>
    <t xml:space="preserve">ISO 2307 Fibre ropes — Determination of certain physical and mechanical properties </t>
  </si>
  <si>
    <t>ISO 18692-1 − 2018 − Fibre ropes for offshore station-keeping - Part 1: General specification</t>
  </si>
  <si>
    <t>ISO 18692-2 − 2019 − Fibre ropes for offshore station-keeping - Part 2: Polyester</t>
  </si>
  <si>
    <t>ISO 18692-3 − Fibre ropes for offshore station-keeping - Part 3: High Modulus Polyethylene (HMPE) - (currently ISO TS 14909 − 2011)</t>
  </si>
  <si>
    <t>ISO 1968 Fibre ropes and cordage – vocabulary</t>
  </si>
  <si>
    <t>ISO 2060, Textiles — Yarn from packages — Determination of linear density (mass per unit length) by the skein method</t>
  </si>
  <si>
    <t>ISO 9554:2019, Fibre ropes — General specifications</t>
  </si>
  <si>
    <t>ISO/TS 17920 − 2015 − Fibre ropes for offshore stationkeeping - Aramid</t>
  </si>
  <si>
    <t>ISO/TS 19336 − 2015 − Fibre ropes for offshore stationkeeping - Polyarylate</t>
  </si>
  <si>
    <t>ISO 19905-1 Petroleum and natural gas industries -- Site-specific assessment of mobile offshore units -- Part 1: Jack-ups</t>
  </si>
  <si>
    <t>ISO 12100 Safety of Machinery</t>
  </si>
  <si>
    <t>ISO 19901-1 Petroleum and natural gas industries - Specific requirements for offshore structures - Part 1: Meteocean design and operating considerations</t>
  </si>
  <si>
    <t>ISO 19901-7 Petroleum and natural gas industries - Specific requirements for offshore structures - Part 7: Stationkeeping systems for floating offshore structures and mobile offshore units</t>
  </si>
  <si>
    <t>ISO 13628-5 Petroleum and natural gas industries – Design and operation of subsea production systems – Part 5: Subsea umbilicals</t>
  </si>
  <si>
    <t>ISO 604 Plastics – Determination of compressive properties</t>
  </si>
  <si>
    <t>ISO 16290 Space System: Definition of Technology Readiness Levels</t>
  </si>
  <si>
    <t>ISO 17776 Petroleum and natural gas industries — Offshore production installations — Major accident hazard management during the design of new installations</t>
  </si>
  <si>
    <t>ISO/IEC/IEEE 15288:2015 Systems and software engineering — System life cycle processes</t>
  </si>
  <si>
    <t>ISO 14688 series Geotechnical investigation and testing -- Identification and classification of soil</t>
  </si>
  <si>
    <t>ISO 14689-1 Geotechnical investigation and testing -- Identification and classification of rock -- Part 1: Identification and description</t>
  </si>
  <si>
    <t>ISO 17892 series Geotechnical investigation and testing -- Laboratory testing of soil</t>
  </si>
  <si>
    <t>ISO 19901-4 Petroleum and natural gas industries -- Specific requirements for offshore structures -- Part 4: Geotechnical and foundation design consideration</t>
  </si>
  <si>
    <t>ISO 19901-8 (under development) Petroleum and natural gas industries -- Specific requirements for offshore structures -- Part 8: Marine soil Investigations</t>
  </si>
  <si>
    <t>ISO 898-1 Mechanical properties of fasteners made of carbon steel and alloy steel – Part 1: Bolts, screws and studs with specified property classes – Coarse thread and fine pinch thread</t>
  </si>
  <si>
    <t>Fasteners</t>
  </si>
  <si>
    <t>ISO 19902 Petroleum and natural gas industries — Fixed steel offshore structures</t>
  </si>
  <si>
    <t>ISO 2394  Eurocode 3: Design of steel structures</t>
  </si>
  <si>
    <t>ISO 4967 Steel – Determination of content of non-metallic inclusions – Micrographic method using standard diagrams</t>
  </si>
  <si>
    <t>ISO 8501-1 Preparation of steel substrates before application of paints and related products - Visual assessment of surface cleanliness - Part 1: Rust grades and preparation grades of uncoated steel substrates and of steel substrates after overall removal of previous coatings</t>
  </si>
  <si>
    <t>ISO 2062, “Methods for Determination of Breaking Strength and Extension”</t>
  </si>
  <si>
    <t>ISO 13588 Non-destructive testing of welds - Ultrasonic testing - Use of automated phased array technology</t>
  </si>
  <si>
    <t>ISO 139, Textiles — Standard atmospheres for conditioning and testing</t>
  </si>
  <si>
    <t>ISO 15549 Non-destructive testing – Eddy current testing – General principles</t>
  </si>
  <si>
    <t>ISO 22475 series Geotechnical investigation and testing -- Sampling methods and groundwater measurements</t>
  </si>
  <si>
    <t>ISO 22476 series Geotechnical investigation and testing -- Field testing.</t>
  </si>
  <si>
    <t>ISO 3108 Steel wire rope for general purposes – determination of actual breaking load</t>
  </si>
  <si>
    <t>ISO 3452 Non-destructive Testing – Penetrant inspection/ testing</t>
  </si>
  <si>
    <t>ISO 7500–1, Metallic materials — Verification of static uniaxial testing machines — Part 1: Tension/compression testing machines — Verification and calibration of the force-measuring system</t>
  </si>
  <si>
    <t>ISO 9712 Non-destructive testing - Qualification and certification of NDT personnel</t>
  </si>
  <si>
    <t>ISO 12076:2002 Steel wire ropes -- Determination of the actual modulus of elasticity</t>
  </si>
  <si>
    <t>ISO 3344 Reinforcement products – Determination of moisture content</t>
  </si>
  <si>
    <t>ISO 15614 Specification and approval of welding procedures for metallic materials</t>
  </si>
  <si>
    <t>ISO 9606 Approval testing of welders - Fusion welding</t>
  </si>
  <si>
    <t>ISO 10425: Steel wire ropes for the petroleum and natural gas industries - Minimum requirements and terms of acceptance</t>
  </si>
  <si>
    <t>ISO 16120-4 Non alloyed steel wire rod for conversion to wire: Part 4 “Specific requirements for wire rod for special applications”</t>
  </si>
  <si>
    <t>ISO 17558 Socketing procedures for wire ropes – resin socketing</t>
  </si>
  <si>
    <t>ISO 17893 Steel wire ropes – Vocabulary, designation and classification</t>
  </si>
  <si>
    <t>ISO 2232 Round drawn wire for general purpose non-alloy steel wire ropes and for large diameter steel wire ropes - Specifications</t>
  </si>
  <si>
    <t>ISO 2408: Steel wire ropes - Requirements</t>
  </si>
  <si>
    <t>ISO 4346 Steel wire ropes for general purposes – Lubricants – basic requirements</t>
  </si>
  <si>
    <t>Lloyds Register</t>
  </si>
  <si>
    <t>Materials and Qualification Procedures for Ships Book H Procedures for Approval of a Works or Proving Establishment for Chain Cable or Wire Rope</t>
  </si>
  <si>
    <t>Materials and Qualification Procedures for Ships Book P Procedures for Approval of Paints and Coatings</t>
  </si>
  <si>
    <t>Materials and Qualification Procedures for Ships Book B Procedure for Periodic Inspection of Approved Works.</t>
  </si>
  <si>
    <t>Materials and Qualification Procedures for Ships Book M Procedures for the Approval in accordance with the Materials Quality Scheme</t>
  </si>
  <si>
    <t>Materials and Qualification Procedures for Ships Book K Procedures for Approval of Plastic Materials</t>
  </si>
  <si>
    <t>Guidance Notes for Certification Through Technology Qualification</t>
  </si>
  <si>
    <t>Materials and Qualification Procedures for Ships Book L Procedures for Approval of Repair Procedures</t>
  </si>
  <si>
    <t>Repairs</t>
  </si>
  <si>
    <t>Materials and Qualification Procedures for Ships Book C Procedures for Approval of a Works for Steelmaking and Rolled Steel Products</t>
  </si>
  <si>
    <t>Materials and Qualification Procedures for Ships Book D Procedures for Approval of a Works for the Manufacture of Steel Castings</t>
  </si>
  <si>
    <t>Materials and Qualification Procedures for Ships Book E Procedures for Approval of a Works for the Manufacture of Steel Forgings</t>
  </si>
  <si>
    <t>Materials and Qualification Procedures for Ships Book F Procedures for Approval of a Works for the Manufacture of Iron Casting</t>
  </si>
  <si>
    <t>Materials and Qualification Procedures for Ships Book N Procedures for Approval of Thickness Measurement Firms, Recognition of Firms for performing NDE and Validation of Advanced NDE Methods</t>
  </si>
  <si>
    <t>Materials and Qualification Procedures for Ships Book A Guidelines for Qualification of Welding Procedures, Welders and Weldability.</t>
  </si>
  <si>
    <t>Materials and Qualification Procedures for Ships Book J Procedures for Approval of Welding Consumables and Manufacture of Fabricated Steel Sections</t>
  </si>
  <si>
    <t>Rules and Regulations for the Classification of Offshore Units, Pt3 Ch10 Positional Mooring System</t>
  </si>
  <si>
    <t>Rules and Regulations for the Classification of Offshore Units, Pt3 Ch20 Guidelines on the Inspection of Positional Mooring Systems</t>
  </si>
  <si>
    <t>Rules for the Manufacture, Testing and Certification of Materials, Ch10 Equipment for Mooring and Anchoring</t>
  </si>
  <si>
    <t>Rules and Regulations for the Classification of Offshore Units, Pt3 Ch14 Foundations</t>
  </si>
  <si>
    <t>NORSOK Standards</t>
  </si>
  <si>
    <t>NORSOK N-003 Actions and actions effects</t>
  </si>
  <si>
    <t>NORSOK M-001 Material selection</t>
  </si>
  <si>
    <t>NORSOK N-001 Integrity of offshore structures</t>
  </si>
  <si>
    <t>NORSOK N-006 Assessment of structural integrity for existing offshore load-bearing structures</t>
  </si>
  <si>
    <t>NORSOK G-001: Marine Soil Investigation</t>
  </si>
  <si>
    <t>NORSOK N-004 Design of steel structures</t>
  </si>
  <si>
    <t>Oil Companies International Marine Forum</t>
  </si>
  <si>
    <t>Anchoring Systems and Procedures</t>
  </si>
  <si>
    <t>OCIMF Prediction of Wind and Current Loads on VLCCs. 2nd Edition 1994</t>
  </si>
  <si>
    <t>Guidelines for the purchasing and testing of SPM hawsers</t>
  </si>
  <si>
    <t>Mooring Equipment Guidelines (MEG4)</t>
  </si>
  <si>
    <t>OCIMF publication "Guidelines for offshore tanker operations"</t>
  </si>
  <si>
    <t>OCIMF publication "Recommendations for Oil and Chemical Tanker Manifolds and Associated Equipment".</t>
  </si>
  <si>
    <t>OCIMF/ICS publication "Ship to Ship Transfer Guide (Petroleum)".</t>
  </si>
  <si>
    <t>OCIMF/ICS/IAPH publication "International Safety Guide for Oil Tankers and Terminals".</t>
  </si>
  <si>
    <t>OCIMF Hawser Test Report, 1982</t>
  </si>
  <si>
    <t xml:space="preserve">US Army Corps of Engineers </t>
  </si>
  <si>
    <t>EM 1110-1-2908 "Rock Foundations", US Army Corps of Engineers (1994).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</si>
</sst>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400]h:mm:ss\ AM/PM"/>
    <numFmt numFmtId="165" formatCode="0.0"/>
  </numFmts>
  <fonts count="4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1"/>
      <color theme="10"/>
      <name val="Calibri"/>
      <family val="2"/>
    </font>
    <font>
      <u/>
      <sz val="8.5"/>
      <color theme="10"/>
      <name val="Arial"/>
      <family val="2"/>
    </font>
    <font>
      <sz val="10"/>
      <color rgb="FF000000"/>
      <name val="Times New Roman"/>
      <family val="1"/>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21"/>
      <color theme="0"/>
      <name val="Dosis SemiBold"/>
    </font>
    <font>
      <sz val="15"/>
      <color theme="0"/>
      <name val="Dosis SemiBold"/>
    </font>
    <font>
      <sz val="8"/>
      <name val="Arial"/>
      <family val="2"/>
    </font>
    <font>
      <sz val="10"/>
      <name val="Dosis SemiBold"/>
    </font>
    <font>
      <b/>
      <sz val="10"/>
      <name val="Dosis SemiBold"/>
    </font>
    <font>
      <sz val="10"/>
      <color theme="0"/>
      <name val="Dosis SemiBold"/>
    </font>
    <font>
      <b/>
      <sz val="10"/>
      <color theme="0"/>
      <name val="Dosis SemiBold"/>
    </font>
    <font>
      <b/>
      <sz val="10"/>
      <color rgb="FFFF0000"/>
      <name val="Dosis SemiBold"/>
    </font>
    <font>
      <sz val="10"/>
      <color theme="1"/>
      <name val="Dosis SemiBold"/>
    </font>
    <font>
      <u/>
      <sz val="10"/>
      <color theme="0"/>
      <name val="Dosis SemiBold"/>
    </font>
    <font>
      <sz val="10"/>
      <color indexed="8"/>
      <name val="Dosis SemiBold"/>
    </font>
    <font>
      <b/>
      <sz val="10"/>
      <color rgb="FF00AEC7"/>
      <name val="Dosis SemiBold"/>
    </font>
    <font>
      <b/>
      <sz val="10"/>
      <color theme="1"/>
      <name val="Dosis SemiBold"/>
    </font>
    <font>
      <sz val="10"/>
      <color rgb="FF454545"/>
      <name val="Dosis SemiBold"/>
    </font>
    <font>
      <b/>
      <sz val="10"/>
      <color indexed="8"/>
      <name val="Dosis SemiBold"/>
    </font>
    <font>
      <sz val="10"/>
      <color rgb="FF000000"/>
      <name val="Dosis SemiBold"/>
    </font>
    <font>
      <b/>
      <i/>
      <sz val="10"/>
      <name val="Dosis SemiBold"/>
    </font>
    <font>
      <sz val="35"/>
      <color theme="0"/>
      <name val="Dosis SemiBold"/>
    </font>
    <font>
      <sz val="10"/>
      <color rgb="FF222222"/>
      <name val="Dosis SemiBold"/>
    </font>
    <font>
      <sz val="11"/>
      <color rgb="FF000000"/>
      <name val="Calibri"/>
      <family val="2"/>
    </font>
  </fonts>
  <fills count="32">
    <fill>
      <patternFill patternType="none"/>
    </fill>
    <fill>
      <patternFill patternType="gray125"/>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AEC7"/>
        <bgColor indexed="64"/>
      </patternFill>
    </fill>
    <fill>
      <patternFill patternType="solid">
        <fgColor rgb="FF006072"/>
        <bgColor indexed="64"/>
      </patternFill>
    </fill>
    <fill>
      <patternFill patternType="solid">
        <fgColor rgb="FFFF0000"/>
        <bgColor indexed="64"/>
      </patternFill>
    </fill>
    <fill>
      <patternFill patternType="solid">
        <fgColor rgb="FFDCFF5A"/>
        <bgColor indexed="64"/>
      </patternFill>
    </fill>
    <fill>
      <patternFill patternType="solid">
        <fgColor rgb="FFFFD75F"/>
        <bgColor indexed="64"/>
      </patternFill>
    </fill>
    <fill>
      <patternFill patternType="solid">
        <fgColor rgb="FFFF9632"/>
        <bgColor indexed="64"/>
      </patternFill>
    </fill>
    <fill>
      <patternFill patternType="solid">
        <fgColor rgb="FFFFFFCC"/>
        <bgColor indexed="64"/>
      </patternFill>
    </fill>
  </fills>
  <borders count="25">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style="thin">
        <color auto="1"/>
      </bottom>
      <diagonal/>
    </border>
    <border>
      <left/>
      <right style="thin">
        <color indexed="64"/>
      </right>
      <top/>
      <bottom/>
      <diagonal/>
    </border>
    <border>
      <left style="thin">
        <color indexed="64"/>
      </left>
      <right/>
      <top/>
      <bottom/>
      <diagonal/>
    </border>
    <border>
      <left/>
      <right style="thin">
        <color indexed="64"/>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diagonal/>
    </border>
    <border>
      <left/>
      <right style="thin">
        <color indexed="64"/>
      </right>
      <top style="thin">
        <color auto="1"/>
      </top>
      <bottom/>
      <diagonal/>
    </border>
  </borders>
  <cellStyleXfs count="55">
    <xf numFmtId="0" fontId="0" fillId="0" borderId="0"/>
    <xf numFmtId="0" fontId="6" fillId="0" borderId="0"/>
    <xf numFmtId="0" fontId="7" fillId="0" borderId="0"/>
    <xf numFmtId="0" fontId="5" fillId="0" borderId="0"/>
    <xf numFmtId="0" fontId="8" fillId="0" borderId="0" applyNumberFormat="0" applyFill="0" applyBorder="0" applyAlignment="0" applyProtection="0">
      <alignment vertical="top"/>
      <protection locked="0"/>
    </xf>
    <xf numFmtId="0" fontId="4" fillId="0" borderId="0"/>
    <xf numFmtId="0" fontId="3" fillId="0" borderId="0"/>
    <xf numFmtId="0" fontId="2" fillId="0" borderId="0"/>
    <xf numFmtId="0" fontId="7" fillId="0" borderId="0"/>
    <xf numFmtId="0" fontId="9" fillId="0" borderId="0" applyNumberFormat="0" applyFill="0" applyBorder="0" applyAlignment="0" applyProtection="0">
      <alignment vertical="top"/>
      <protection locked="0"/>
    </xf>
    <xf numFmtId="164" fontId="7" fillId="0" borderId="0"/>
    <xf numFmtId="0" fontId="10" fillId="0" borderId="0"/>
    <xf numFmtId="0" fontId="11"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2" borderId="0" applyNumberFormat="0" applyBorder="0" applyAlignment="0" applyProtection="0"/>
    <xf numFmtId="0" fontId="12" fillId="13"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20" borderId="0" applyNumberFormat="0" applyBorder="0" applyAlignment="0" applyProtection="0"/>
    <xf numFmtId="0" fontId="13" fillId="4" borderId="0" applyNumberFormat="0" applyBorder="0" applyAlignment="0" applyProtection="0"/>
    <xf numFmtId="0" fontId="14" fillId="21" borderId="2" applyNumberFormat="0" applyAlignment="0" applyProtection="0"/>
    <xf numFmtId="0" fontId="15" fillId="22" borderId="3" applyNumberFormat="0" applyAlignment="0" applyProtection="0"/>
    <xf numFmtId="0" fontId="16" fillId="0" borderId="0" applyNumberFormat="0" applyFill="0" applyBorder="0" applyAlignment="0" applyProtection="0"/>
    <xf numFmtId="0" fontId="17" fillId="5" borderId="0" applyNumberFormat="0" applyBorder="0" applyAlignment="0" applyProtection="0"/>
    <xf numFmtId="0" fontId="18" fillId="0" borderId="4"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0" fillId="0" borderId="0" applyNumberFormat="0" applyFill="0" applyBorder="0" applyAlignment="0" applyProtection="0"/>
    <xf numFmtId="0" fontId="21" fillId="8" borderId="2" applyNumberFormat="0" applyAlignment="0" applyProtection="0"/>
    <xf numFmtId="0" fontId="22" fillId="0" borderId="7" applyNumberFormat="0" applyFill="0" applyAlignment="0" applyProtection="0"/>
    <xf numFmtId="0" fontId="23" fillId="23" borderId="0" applyNumberFormat="0" applyBorder="0" applyAlignment="0" applyProtection="0"/>
    <xf numFmtId="0" fontId="7" fillId="24" borderId="8" applyNumberFormat="0" applyFont="0" applyAlignment="0" applyProtection="0"/>
    <xf numFmtId="0" fontId="24" fillId="21" borderId="9" applyNumberFormat="0" applyAlignment="0" applyProtection="0"/>
    <xf numFmtId="0" fontId="25" fillId="0" borderId="0" applyNumberFormat="0" applyFill="0" applyBorder="0" applyAlignment="0" applyProtection="0"/>
    <xf numFmtId="0" fontId="26" fillId="0" borderId="10" applyNumberFormat="0" applyFill="0" applyAlignment="0" applyProtection="0"/>
    <xf numFmtId="0" fontId="27" fillId="0" borderId="0" applyNumberFormat="0" applyFill="0" applyBorder="0" applyAlignment="0" applyProtection="0"/>
    <xf numFmtId="0" fontId="1" fillId="0" borderId="0"/>
  </cellStyleXfs>
  <cellXfs count="229">
    <xf numFmtId="0" fontId="0" fillId="0" borderId="0" xfId="0"/>
    <xf numFmtId="0" fontId="28" fillId="25" borderId="0" xfId="0" applyFont="1" applyFill="1" applyAlignment="1">
      <alignment vertical="center"/>
    </xf>
    <xf numFmtId="0" fontId="31" fillId="25" borderId="0" xfId="0" applyFont="1" applyFill="1" applyAlignment="1">
      <alignment vertical="center"/>
    </xf>
    <xf numFmtId="0" fontId="33" fillId="25" borderId="0" xfId="0" applyFont="1" applyFill="1" applyAlignment="1">
      <alignment horizontal="left" vertical="top" wrapText="1"/>
    </xf>
    <xf numFmtId="0" fontId="33" fillId="25" borderId="0" xfId="0" applyFont="1" applyFill="1" applyAlignment="1">
      <alignment vertical="center"/>
    </xf>
    <xf numFmtId="0" fontId="33" fillId="25" borderId="0" xfId="0" applyFont="1" applyFill="1" applyAlignment="1">
      <alignment vertical="top" wrapText="1"/>
    </xf>
    <xf numFmtId="0" fontId="34" fillId="26" borderId="13" xfId="0" applyFont="1" applyFill="1" applyBorder="1" applyAlignment="1">
      <alignment horizontal="center" vertical="center"/>
    </xf>
    <xf numFmtId="0" fontId="31" fillId="25" borderId="0" xfId="0" applyFont="1" applyFill="1"/>
    <xf numFmtId="0" fontId="31" fillId="25" borderId="0" xfId="0" applyFont="1" applyFill="1" applyAlignment="1">
      <alignment wrapText="1"/>
    </xf>
    <xf numFmtId="0" fontId="35" fillId="25" borderId="0" xfId="0" applyFont="1" applyFill="1"/>
    <xf numFmtId="0" fontId="31" fillId="25" borderId="0" xfId="0" applyFont="1" applyFill="1" applyAlignment="1">
      <alignment horizontal="left" vertical="center"/>
    </xf>
    <xf numFmtId="0" fontId="31" fillId="25" borderId="0" xfId="0" applyFont="1" applyFill="1" applyAlignment="1">
      <alignment vertical="top" wrapText="1"/>
    </xf>
    <xf numFmtId="0" fontId="34" fillId="25" borderId="0" xfId="0" applyFont="1" applyFill="1" applyAlignment="1">
      <alignment horizontal="center" vertical="center" wrapText="1"/>
    </xf>
    <xf numFmtId="0" fontId="34" fillId="25" borderId="0" xfId="7" applyFont="1" applyFill="1" applyAlignment="1">
      <alignment horizontal="center" vertical="center"/>
    </xf>
    <xf numFmtId="0" fontId="31" fillId="25" borderId="0" xfId="0" applyFont="1" applyFill="1" applyAlignment="1">
      <alignment horizontal="left" vertical="center" wrapText="1"/>
    </xf>
    <xf numFmtId="0" fontId="31" fillId="25" borderId="0" xfId="0" applyFont="1" applyFill="1" applyAlignment="1">
      <alignment horizontal="center" vertical="center" wrapText="1"/>
    </xf>
    <xf numFmtId="0" fontId="32" fillId="25" borderId="0" xfId="0" applyFont="1" applyFill="1" applyAlignment="1">
      <alignment horizontal="left" vertical="center"/>
    </xf>
    <xf numFmtId="0" fontId="31" fillId="25" borderId="0" xfId="0" applyFont="1" applyFill="1" applyAlignment="1">
      <alignment vertical="top"/>
    </xf>
    <xf numFmtId="0" fontId="32" fillId="25" borderId="0" xfId="0" applyFont="1" applyFill="1" applyAlignment="1">
      <alignment horizontal="left" vertical="center" wrapText="1"/>
    </xf>
    <xf numFmtId="164" fontId="31" fillId="25" borderId="0" xfId="0" applyNumberFormat="1" applyFont="1" applyFill="1" applyAlignment="1">
      <alignment horizontal="left" vertical="center" wrapText="1"/>
    </xf>
    <xf numFmtId="0" fontId="31" fillId="25" borderId="0" xfId="0" applyFont="1" applyFill="1" applyAlignment="1">
      <alignment vertical="center" wrapText="1"/>
    </xf>
    <xf numFmtId="164" fontId="31" fillId="25" borderId="0" xfId="0" applyNumberFormat="1" applyFont="1" applyFill="1" applyAlignment="1">
      <alignment horizontal="left" vertical="center"/>
    </xf>
    <xf numFmtId="164" fontId="32" fillId="25" borderId="0" xfId="0" applyNumberFormat="1" applyFont="1" applyFill="1" applyAlignment="1">
      <alignment horizontal="left" vertical="center" wrapText="1"/>
    </xf>
    <xf numFmtId="164" fontId="31" fillId="25" borderId="0" xfId="0" applyNumberFormat="1" applyFont="1" applyFill="1" applyAlignment="1">
      <alignment horizontal="left" vertical="center" indent="1"/>
    </xf>
    <xf numFmtId="165" fontId="32" fillId="25" borderId="0" xfId="0" applyNumberFormat="1" applyFont="1" applyFill="1" applyAlignment="1">
      <alignment horizontal="left" vertical="center" wrapText="1"/>
    </xf>
    <xf numFmtId="164" fontId="31" fillId="25" borderId="0" xfId="0" applyNumberFormat="1" applyFont="1" applyFill="1" applyAlignment="1">
      <alignment horizontal="center" vertical="center" wrapText="1"/>
    </xf>
    <xf numFmtId="0" fontId="31" fillId="25" borderId="0" xfId="8" applyFont="1" applyFill="1" applyAlignment="1">
      <alignment horizontal="left" vertical="center" wrapText="1"/>
    </xf>
    <xf numFmtId="0" fontId="31" fillId="25" borderId="0" xfId="8" applyFont="1" applyFill="1" applyAlignment="1">
      <alignment horizontal="center" vertical="center" wrapText="1"/>
    </xf>
    <xf numFmtId="0" fontId="31" fillId="25" borderId="0" xfId="8" applyFont="1" applyFill="1" applyAlignment="1">
      <alignment vertical="top" wrapText="1"/>
    </xf>
    <xf numFmtId="0" fontId="34" fillId="25" borderId="0" xfId="0" applyFont="1" applyFill="1" applyAlignment="1">
      <alignment horizontal="left" vertical="center" wrapText="1"/>
    </xf>
    <xf numFmtId="164" fontId="33" fillId="25" borderId="0" xfId="0" applyNumberFormat="1" applyFont="1" applyFill="1" applyAlignment="1">
      <alignment horizontal="left" vertical="center" wrapText="1"/>
    </xf>
    <xf numFmtId="0" fontId="33" fillId="25" borderId="0" xfId="0" applyFont="1" applyFill="1" applyAlignment="1">
      <alignment horizontal="center" vertical="center" wrapText="1"/>
    </xf>
    <xf numFmtId="0" fontId="33" fillId="25" borderId="0" xfId="0" applyFont="1" applyFill="1" applyAlignment="1">
      <alignment horizontal="left" vertical="center" wrapText="1"/>
    </xf>
    <xf numFmtId="2" fontId="34" fillId="25" borderId="0" xfId="0" applyNumberFormat="1" applyFont="1" applyFill="1" applyAlignment="1">
      <alignment horizontal="left" vertical="center" wrapText="1"/>
    </xf>
    <xf numFmtId="0" fontId="33" fillId="25" borderId="0" xfId="0" applyFont="1" applyFill="1" applyAlignment="1">
      <alignment horizontal="left" vertical="center"/>
    </xf>
    <xf numFmtId="164" fontId="34" fillId="25" borderId="0" xfId="0" applyNumberFormat="1" applyFont="1" applyFill="1" applyAlignment="1">
      <alignment horizontal="left" vertical="center" wrapText="1"/>
    </xf>
    <xf numFmtId="164" fontId="33" fillId="25" borderId="0" xfId="0" applyNumberFormat="1" applyFont="1" applyFill="1" applyAlignment="1">
      <alignment vertical="top" wrapText="1"/>
    </xf>
    <xf numFmtId="0" fontId="34" fillId="25" borderId="0" xfId="0" applyFont="1" applyFill="1" applyAlignment="1">
      <alignment vertical="top" wrapText="1"/>
    </xf>
    <xf numFmtId="165" fontId="34" fillId="25" borderId="0" xfId="0" applyNumberFormat="1" applyFont="1" applyFill="1" applyAlignment="1">
      <alignment horizontal="left" vertical="center" wrapText="1"/>
    </xf>
    <xf numFmtId="0" fontId="31" fillId="25" borderId="0" xfId="0" applyFont="1" applyFill="1" applyAlignment="1">
      <alignment horizontal="left" vertical="center" indent="1"/>
    </xf>
    <xf numFmtId="164" fontId="37" fillId="25" borderId="0" xfId="9" applyNumberFormat="1" applyFont="1" applyFill="1" applyBorder="1" applyAlignment="1" applyProtection="1">
      <alignment horizontal="left" vertical="center" wrapText="1"/>
    </xf>
    <xf numFmtId="164" fontId="33" fillId="25" borderId="0" xfId="10" applyFont="1" applyFill="1" applyAlignment="1">
      <alignment horizontal="left" vertical="center" wrapText="1"/>
    </xf>
    <xf numFmtId="0" fontId="33" fillId="25" borderId="0" xfId="0" applyFont="1" applyFill="1" applyAlignment="1">
      <alignment wrapText="1"/>
    </xf>
    <xf numFmtId="0" fontId="38" fillId="25" borderId="0" xfId="1" applyFont="1" applyFill="1"/>
    <xf numFmtId="0" fontId="33" fillId="25" borderId="12" xfId="0" applyFont="1" applyFill="1" applyBorder="1" applyAlignment="1">
      <alignment vertical="top" wrapText="1"/>
    </xf>
    <xf numFmtId="0" fontId="39" fillId="25" borderId="0" xfId="0" applyFont="1" applyFill="1" applyAlignment="1">
      <alignment horizontal="left" vertical="center"/>
    </xf>
    <xf numFmtId="0" fontId="39" fillId="25" borderId="0" xfId="0" applyFont="1" applyFill="1" applyAlignment="1">
      <alignment horizontal="left" vertical="center" wrapText="1"/>
    </xf>
    <xf numFmtId="0" fontId="34" fillId="25" borderId="0" xfId="0" applyFont="1" applyFill="1" applyAlignment="1">
      <alignment horizontal="center" vertical="center"/>
    </xf>
    <xf numFmtId="0" fontId="32" fillId="25" borderId="0" xfId="0" applyFont="1" applyFill="1" applyAlignment="1">
      <alignment horizontal="center" vertical="center"/>
    </xf>
    <xf numFmtId="0" fontId="31" fillId="25" borderId="0" xfId="0" applyFont="1" applyFill="1" applyAlignment="1">
      <alignment horizontal="center" vertical="center"/>
    </xf>
    <xf numFmtId="0" fontId="34" fillId="26" borderId="0" xfId="0" applyFont="1" applyFill="1" applyAlignment="1">
      <alignment horizontal="center" vertical="center"/>
    </xf>
    <xf numFmtId="0" fontId="34" fillId="26" borderId="0" xfId="0" applyFont="1" applyFill="1" applyAlignment="1">
      <alignment horizontal="center" vertical="center" wrapText="1"/>
    </xf>
    <xf numFmtId="0" fontId="31" fillId="0" borderId="0" xfId="0" applyFont="1"/>
    <xf numFmtId="0" fontId="34" fillId="0" borderId="0" xfId="0" applyFont="1" applyAlignment="1">
      <alignment horizontal="center" vertical="center" wrapText="1"/>
    </xf>
    <xf numFmtId="0" fontId="34" fillId="26" borderId="0" xfId="0" applyFont="1" applyFill="1" applyAlignment="1">
      <alignment vertical="center" wrapText="1"/>
    </xf>
    <xf numFmtId="0" fontId="34" fillId="26" borderId="0" xfId="0" applyFont="1" applyFill="1"/>
    <xf numFmtId="0" fontId="34" fillId="0" borderId="0" xfId="0" applyFont="1"/>
    <xf numFmtId="0" fontId="36" fillId="0" borderId="0" xfId="6" applyFont="1" applyAlignment="1">
      <alignment vertical="top"/>
    </xf>
    <xf numFmtId="0" fontId="43" fillId="0" borderId="0" xfId="6" applyFont="1" applyAlignment="1">
      <alignment vertical="top" wrapText="1"/>
    </xf>
    <xf numFmtId="0" fontId="33" fillId="26" borderId="0" xfId="0" applyFont="1" applyFill="1"/>
    <xf numFmtId="0" fontId="31" fillId="0" borderId="0" xfId="0" applyFont="1" applyAlignment="1">
      <alignment horizontal="left"/>
    </xf>
    <xf numFmtId="49" fontId="34" fillId="26" borderId="0" xfId="0" applyNumberFormat="1" applyFont="1" applyFill="1" applyAlignment="1">
      <alignment horizontal="center" vertical="center" wrapText="1"/>
    </xf>
    <xf numFmtId="49" fontId="31" fillId="0" borderId="0" xfId="0" applyNumberFormat="1" applyFont="1" applyAlignment="1">
      <alignment horizontal="left"/>
    </xf>
    <xf numFmtId="49" fontId="31" fillId="0" borderId="0" xfId="0" applyNumberFormat="1" applyFont="1"/>
    <xf numFmtId="0" fontId="32" fillId="25" borderId="0" xfId="0" applyFont="1" applyFill="1" applyAlignment="1">
      <alignment vertical="center"/>
    </xf>
    <xf numFmtId="1" fontId="31" fillId="0" borderId="0" xfId="0" applyNumberFormat="1" applyFont="1"/>
    <xf numFmtId="1" fontId="34" fillId="26" borderId="0" xfId="0" applyNumberFormat="1" applyFont="1" applyFill="1" applyAlignment="1">
      <alignment horizontal="center" vertical="center" wrapText="1"/>
    </xf>
    <xf numFmtId="0" fontId="46" fillId="0" borderId="0" xfId="0" applyFont="1"/>
    <xf numFmtId="0" fontId="34" fillId="25" borderId="0" xfId="0" applyFont="1" applyFill="1" applyAlignment="1">
      <alignment vertical="center"/>
    </xf>
    <xf numFmtId="0" fontId="32" fillId="0" borderId="0" xfId="0" applyFont="1"/>
    <xf numFmtId="0" fontId="34" fillId="25" borderId="0" xfId="7" applyFont="1" applyFill="1" applyAlignment="1">
      <alignment vertical="center"/>
    </xf>
    <xf numFmtId="0" fontId="36" fillId="25" borderId="0" xfId="7" applyFont="1" applyFill="1"/>
    <xf numFmtId="0" fontId="29" fillId="25" borderId="0" xfId="0" applyFont="1" applyFill="1" applyAlignment="1">
      <alignment vertical="center"/>
    </xf>
    <xf numFmtId="0" fontId="31" fillId="25" borderId="0" xfId="0" applyFont="1" applyFill="1" applyAlignment="1">
      <alignment horizontal="left" vertical="top" wrapText="1"/>
    </xf>
    <xf numFmtId="0" fontId="32" fillId="25" borderId="0" xfId="0" applyFont="1" applyFill="1" applyAlignment="1">
      <alignment vertical="top" wrapText="1"/>
    </xf>
    <xf numFmtId="0" fontId="31" fillId="31" borderId="0" xfId="0" applyFont="1" applyFill="1" applyAlignment="1">
      <alignment horizontal="left" vertical="top" wrapText="1"/>
    </xf>
    <xf numFmtId="0" fontId="33" fillId="25" borderId="0" xfId="0" applyFont="1" applyFill="1" applyAlignment="1">
      <alignment horizontal="left" vertical="top" wrapText="1"/>
    </xf>
    <xf numFmtId="0" fontId="45" fillId="25" borderId="0" xfId="0" applyFont="1" applyFill="1" applyAlignment="1">
      <alignment horizontal="center" vertical="center" wrapText="1"/>
    </xf>
    <xf numFmtId="0" fontId="33" fillId="26" borderId="0" xfId="0" applyFont="1" applyFill="1" applyAlignment="1">
      <alignment horizontal="center" vertical="center"/>
    </xf>
    <xf numFmtId="0" fontId="33" fillId="26" borderId="12" xfId="0" applyFont="1" applyFill="1" applyBorder="1" applyAlignment="1">
      <alignment horizontal="center" vertical="center"/>
    </xf>
    <xf numFmtId="0" fontId="33" fillId="26" borderId="1" xfId="0" applyFont="1" applyFill="1" applyBorder="1" applyAlignment="1">
      <alignment horizontal="center" vertical="center"/>
    </xf>
    <xf numFmtId="0" fontId="33" fillId="26" borderId="14" xfId="0" applyFont="1" applyFill="1" applyBorder="1" applyAlignment="1">
      <alignment horizontal="center" vertical="center"/>
    </xf>
    <xf numFmtId="0" fontId="34" fillId="26" borderId="15" xfId="7" applyFont="1" applyFill="1" applyBorder="1" applyAlignment="1">
      <alignment horizontal="center" vertical="center" wrapText="1"/>
    </xf>
    <xf numFmtId="0" fontId="34" fillId="26" borderId="16" xfId="7" applyFont="1" applyFill="1" applyBorder="1" applyAlignment="1">
      <alignment horizontal="center" vertical="center" wrapText="1"/>
    </xf>
    <xf numFmtId="0" fontId="31" fillId="31" borderId="14" xfId="0" applyFont="1" applyFill="1" applyBorder="1" applyAlignment="1">
      <alignment horizontal="left" vertical="center"/>
    </xf>
    <xf numFmtId="0" fontId="31" fillId="25" borderId="1" xfId="0" applyFont="1" applyFill="1" applyBorder="1" applyAlignment="1">
      <alignment horizontal="center"/>
    </xf>
    <xf numFmtId="0" fontId="34" fillId="26" borderId="11" xfId="7" applyFont="1" applyFill="1" applyBorder="1" applyAlignment="1">
      <alignment horizontal="center" vertical="center"/>
    </xf>
    <xf numFmtId="0" fontId="34" fillId="26" borderId="1" xfId="7" applyFont="1" applyFill="1" applyBorder="1" applyAlignment="1">
      <alignment horizontal="center" vertical="center"/>
    </xf>
    <xf numFmtId="0" fontId="33" fillId="26" borderId="15" xfId="0" applyFont="1" applyFill="1" applyBorder="1" applyAlignment="1">
      <alignment horizontal="center" vertical="center" textRotation="90"/>
    </xf>
    <xf numFmtId="0" fontId="33" fillId="26" borderId="16" xfId="0" applyFont="1" applyFill="1" applyBorder="1" applyAlignment="1">
      <alignment horizontal="center" vertical="center" textRotation="90"/>
    </xf>
    <xf numFmtId="0" fontId="34" fillId="26" borderId="13" xfId="1" applyFont="1" applyFill="1" applyBorder="1" applyAlignment="1">
      <alignment horizontal="center" vertical="center" wrapText="1"/>
    </xf>
    <xf numFmtId="0" fontId="34" fillId="26" borderId="0" xfId="1" applyFont="1" applyFill="1" applyAlignment="1">
      <alignment horizontal="center" vertical="center" wrapText="1"/>
    </xf>
    <xf numFmtId="0" fontId="34" fillId="26" borderId="12" xfId="1" applyFont="1" applyFill="1" applyBorder="1" applyAlignment="1">
      <alignment horizontal="center" vertical="center" wrapText="1"/>
    </xf>
    <xf numFmtId="0" fontId="34" fillId="26" borderId="11" xfId="1" applyFont="1" applyFill="1" applyBorder="1" applyAlignment="1">
      <alignment horizontal="center" vertical="center" wrapText="1"/>
    </xf>
    <xf numFmtId="0" fontId="34" fillId="26" borderId="1" xfId="1" applyFont="1" applyFill="1" applyBorder="1" applyAlignment="1">
      <alignment horizontal="center" vertical="center" wrapText="1"/>
    </xf>
    <xf numFmtId="0" fontId="34" fillId="26" borderId="14" xfId="1" applyFont="1" applyFill="1" applyBorder="1" applyAlignment="1">
      <alignment horizontal="center" vertical="center" wrapText="1"/>
    </xf>
    <xf numFmtId="0" fontId="34" fillId="26" borderId="13" xfId="0" applyFont="1" applyFill="1" applyBorder="1" applyAlignment="1">
      <alignment horizontal="center" vertical="center" wrapText="1"/>
    </xf>
    <xf numFmtId="0" fontId="34" fillId="26" borderId="0" xfId="0" applyFont="1" applyFill="1" applyAlignment="1">
      <alignment horizontal="center" vertical="center" wrapText="1"/>
    </xf>
    <xf numFmtId="0" fontId="31" fillId="31" borderId="13" xfId="0" applyFont="1" applyFill="1" applyBorder="1" applyAlignment="1">
      <alignment horizontal="left" vertical="top"/>
    </xf>
    <xf numFmtId="0" fontId="31" fillId="31" borderId="0" xfId="0" applyFont="1" applyFill="1" applyAlignment="1">
      <alignment horizontal="left" vertical="top"/>
    </xf>
    <xf numFmtId="0" fontId="31" fillId="31" borderId="11" xfId="0" applyFont="1" applyFill="1" applyBorder="1" applyAlignment="1">
      <alignment horizontal="left" vertical="top"/>
    </xf>
    <xf numFmtId="0" fontId="31" fillId="31" borderId="1" xfId="0" applyFont="1" applyFill="1" applyBorder="1" applyAlignment="1">
      <alignment horizontal="left" vertical="top"/>
    </xf>
    <xf numFmtId="0" fontId="34" fillId="26" borderId="1" xfId="0" applyFont="1" applyFill="1" applyBorder="1" applyAlignment="1">
      <alignment horizontal="center" vertical="center" wrapText="1"/>
    </xf>
    <xf numFmtId="0" fontId="31" fillId="0" borderId="17" xfId="0" applyFont="1" applyBorder="1"/>
    <xf numFmtId="0" fontId="31" fillId="0" borderId="17" xfId="0" applyFont="1" applyBorder="1" applyAlignment="1">
      <alignment horizontal="left"/>
    </xf>
    <xf numFmtId="14" fontId="31" fillId="0" borderId="17" xfId="0" applyNumberFormat="1" applyFont="1" applyBorder="1" applyAlignment="1">
      <alignment horizontal="left"/>
    </xf>
    <xf numFmtId="0" fontId="34" fillId="26" borderId="17" xfId="0" applyFont="1" applyFill="1" applyBorder="1" applyAlignment="1">
      <alignment horizontal="center" vertical="center"/>
    </xf>
    <xf numFmtId="0" fontId="32" fillId="31" borderId="18" xfId="0" applyFont="1" applyFill="1" applyBorder="1" applyAlignment="1">
      <alignment horizontal="left" vertical="top" wrapText="1"/>
    </xf>
    <xf numFmtId="0" fontId="31" fillId="31" borderId="18" xfId="0" applyFont="1" applyFill="1" applyBorder="1" applyAlignment="1">
      <alignment horizontal="left" vertical="top" wrapText="1"/>
    </xf>
    <xf numFmtId="0" fontId="34" fillId="26" borderId="17" xfId="0" applyFont="1" applyFill="1" applyBorder="1" applyAlignment="1">
      <alignment vertical="center"/>
    </xf>
    <xf numFmtId="0" fontId="32" fillId="0" borderId="17" xfId="0" applyFont="1" applyBorder="1" applyAlignment="1">
      <alignment horizontal="left" vertical="center"/>
    </xf>
    <xf numFmtId="0" fontId="31" fillId="0" borderId="17" xfId="0" applyFont="1" applyBorder="1" applyAlignment="1" applyProtection="1">
      <alignment vertical="center"/>
      <protection locked="0"/>
    </xf>
    <xf numFmtId="0" fontId="34" fillId="26" borderId="17" xfId="0" applyFont="1" applyFill="1" applyBorder="1" applyAlignment="1">
      <alignment horizontal="left" vertical="center"/>
    </xf>
    <xf numFmtId="0" fontId="31" fillId="0" borderId="17" xfId="0" applyFont="1" applyBorder="1" applyAlignment="1" applyProtection="1">
      <alignment horizontal="justify" vertical="center"/>
      <protection locked="0"/>
    </xf>
    <xf numFmtId="0" fontId="31" fillId="31" borderId="17" xfId="0" applyFont="1" applyFill="1" applyBorder="1" applyAlignment="1">
      <alignment horizontal="left" vertical="top" wrapText="1"/>
    </xf>
    <xf numFmtId="0" fontId="31" fillId="0" borderId="17" xfId="0" applyFont="1" applyBorder="1" applyAlignment="1" applyProtection="1">
      <alignment horizontal="left" vertical="center" wrapText="1"/>
      <protection locked="0"/>
    </xf>
    <xf numFmtId="0" fontId="31" fillId="0" borderId="17" xfId="0" applyFont="1" applyBorder="1" applyAlignment="1" applyProtection="1">
      <alignment vertical="center" wrapText="1"/>
      <protection locked="0"/>
    </xf>
    <xf numFmtId="0" fontId="31" fillId="31" borderId="17" xfId="0" applyFont="1" applyFill="1" applyBorder="1" applyAlignment="1">
      <alignment horizontal="left" vertical="center"/>
    </xf>
    <xf numFmtId="0" fontId="34" fillId="26" borderId="17" xfId="0" applyFont="1" applyFill="1" applyBorder="1" applyAlignment="1">
      <alignment horizontal="center" vertical="center" wrapText="1"/>
    </xf>
    <xf numFmtId="0" fontId="31" fillId="0" borderId="19" xfId="0" applyFont="1" applyBorder="1" applyAlignment="1" applyProtection="1">
      <alignment horizontal="center" vertical="center" wrapText="1"/>
      <protection locked="0"/>
    </xf>
    <xf numFmtId="0" fontId="31" fillId="0" borderId="17" xfId="0" applyFont="1" applyBorder="1" applyAlignment="1" applyProtection="1">
      <alignment horizontal="center" vertical="center"/>
      <protection locked="0"/>
    </xf>
    <xf numFmtId="0" fontId="31" fillId="0" borderId="17" xfId="0" applyFont="1" applyBorder="1" applyAlignment="1" applyProtection="1">
      <alignment horizontal="center" vertical="center" wrapText="1"/>
      <protection locked="0"/>
    </xf>
    <xf numFmtId="0" fontId="34" fillId="26" borderId="20" xfId="7" applyFont="1" applyFill="1" applyBorder="1" applyAlignment="1">
      <alignment horizontal="center" vertical="center"/>
    </xf>
    <xf numFmtId="0" fontId="34" fillId="26" borderId="21" xfId="7" applyFont="1" applyFill="1" applyBorder="1" applyAlignment="1">
      <alignment horizontal="center" vertical="center"/>
    </xf>
    <xf numFmtId="0" fontId="34" fillId="26" borderId="22" xfId="7" applyFont="1" applyFill="1" applyBorder="1" applyAlignment="1">
      <alignment horizontal="center" vertical="center"/>
    </xf>
    <xf numFmtId="0" fontId="33" fillId="26" borderId="17" xfId="0" applyFont="1" applyFill="1" applyBorder="1" applyAlignment="1">
      <alignment horizontal="center" vertical="center" textRotation="90"/>
    </xf>
    <xf numFmtId="0" fontId="32" fillId="0" borderId="17" xfId="7" applyFont="1" applyBorder="1" applyAlignment="1">
      <alignment horizontal="center" vertical="center"/>
    </xf>
    <xf numFmtId="0" fontId="36" fillId="0" borderId="17" xfId="7" applyFont="1" applyBorder="1" applyAlignment="1">
      <alignment horizontal="left" vertical="center" wrapText="1"/>
    </xf>
    <xf numFmtId="0" fontId="33" fillId="26" borderId="20" xfId="0" applyFont="1" applyFill="1" applyBorder="1" applyAlignment="1">
      <alignment horizontal="center"/>
    </xf>
    <xf numFmtId="0" fontId="33" fillId="26" borderId="22" xfId="0" applyFont="1" applyFill="1" applyBorder="1" applyAlignment="1">
      <alignment horizontal="center"/>
    </xf>
    <xf numFmtId="0" fontId="34" fillId="26" borderId="17" xfId="7" applyFont="1" applyFill="1" applyBorder="1" applyAlignment="1">
      <alignment horizontal="center" vertical="center"/>
    </xf>
    <xf numFmtId="0" fontId="34" fillId="26" borderId="19" xfId="7" applyFont="1" applyFill="1" applyBorder="1" applyAlignment="1">
      <alignment horizontal="center" vertical="center" wrapText="1"/>
    </xf>
    <xf numFmtId="0" fontId="34" fillId="26" borderId="17" xfId="7" applyFont="1" applyFill="1" applyBorder="1" applyAlignment="1">
      <alignment vertical="center"/>
    </xf>
    <xf numFmtId="0" fontId="36" fillId="0" borderId="17" xfId="7" applyFont="1" applyBorder="1" applyAlignment="1">
      <alignment horizontal="center" vertical="center"/>
    </xf>
    <xf numFmtId="0" fontId="36" fillId="0" borderId="17" xfId="7" applyFont="1" applyBorder="1" applyAlignment="1">
      <alignment vertical="center"/>
    </xf>
    <xf numFmtId="0" fontId="36" fillId="27" borderId="17" xfId="7" applyFont="1" applyFill="1" applyBorder="1" applyAlignment="1">
      <alignment horizontal="center" vertical="center"/>
    </xf>
    <xf numFmtId="0" fontId="34" fillId="26" borderId="23" xfId="0" applyFont="1" applyFill="1" applyBorder="1" applyAlignment="1">
      <alignment horizontal="center" vertical="center" wrapText="1"/>
    </xf>
    <xf numFmtId="0" fontId="34" fillId="26" borderId="23" xfId="2" applyFont="1" applyFill="1" applyBorder="1" applyAlignment="1">
      <alignment horizontal="center" vertical="center" wrapText="1"/>
    </xf>
    <xf numFmtId="0" fontId="34" fillId="26" borderId="19" xfId="2" applyFont="1" applyFill="1" applyBorder="1" applyAlignment="1">
      <alignment horizontal="center" vertical="center" wrapText="1"/>
    </xf>
    <xf numFmtId="0" fontId="34" fillId="26" borderId="19" xfId="0" applyFont="1" applyFill="1" applyBorder="1" applyAlignment="1">
      <alignment horizontal="center" vertical="center"/>
    </xf>
    <xf numFmtId="0" fontId="33" fillId="26" borderId="19" xfId="0" applyFont="1" applyFill="1" applyBorder="1" applyAlignment="1">
      <alignment horizontal="center" vertical="center" textRotation="90"/>
    </xf>
    <xf numFmtId="0" fontId="32" fillId="0" borderId="19" xfId="7" applyFont="1" applyBorder="1" applyAlignment="1">
      <alignment horizontal="center" vertical="center"/>
    </xf>
    <xf numFmtId="0" fontId="36" fillId="0" borderId="19" xfId="7" applyFont="1" applyBorder="1" applyAlignment="1">
      <alignment horizontal="left" vertical="center" wrapText="1"/>
    </xf>
    <xf numFmtId="0" fontId="36" fillId="0" borderId="23" xfId="0" applyFont="1" applyBorder="1" applyAlignment="1">
      <alignment vertical="center" wrapText="1"/>
    </xf>
    <xf numFmtId="0" fontId="36" fillId="0" borderId="23" xfId="2" applyFont="1" applyBorder="1" applyAlignment="1">
      <alignment horizontal="left" vertical="center" wrapText="1"/>
    </xf>
    <xf numFmtId="0" fontId="36" fillId="0" borderId="23" xfId="0" applyFont="1" applyBorder="1" applyAlignment="1">
      <alignment horizontal="left" vertical="center" wrapText="1"/>
    </xf>
    <xf numFmtId="0" fontId="36" fillId="0" borderId="19" xfId="2" applyFont="1" applyBorder="1" applyAlignment="1">
      <alignment vertical="center" wrapText="1"/>
    </xf>
    <xf numFmtId="0" fontId="32" fillId="31" borderId="17" xfId="0" applyFont="1" applyFill="1" applyBorder="1" applyAlignment="1">
      <alignment horizontal="left" vertical="top" wrapText="1"/>
    </xf>
    <xf numFmtId="0" fontId="36" fillId="0" borderId="20" xfId="0" applyFont="1" applyBorder="1" applyAlignment="1">
      <alignment vertical="center" wrapText="1"/>
    </xf>
    <xf numFmtId="0" fontId="36" fillId="0" borderId="20" xfId="0" applyFont="1" applyBorder="1" applyAlignment="1">
      <alignment horizontal="left" vertical="center" wrapText="1"/>
    </xf>
    <xf numFmtId="0" fontId="36" fillId="0" borderId="20" xfId="2" applyFont="1" applyBorder="1" applyAlignment="1">
      <alignment horizontal="left" vertical="center" wrapText="1"/>
    </xf>
    <xf numFmtId="0" fontId="36" fillId="0" borderId="17" xfId="2" applyFont="1" applyBorder="1" applyAlignment="1">
      <alignment vertical="center" wrapText="1"/>
    </xf>
    <xf numFmtId="0" fontId="31" fillId="31" borderId="20" xfId="0" applyFont="1" applyFill="1" applyBorder="1" applyAlignment="1">
      <alignment horizontal="left" vertical="center"/>
    </xf>
    <xf numFmtId="0" fontId="34" fillId="26" borderId="23" xfId="1" applyFont="1" applyFill="1" applyBorder="1" applyAlignment="1">
      <alignment horizontal="center" vertical="center" wrapText="1"/>
    </xf>
    <xf numFmtId="0" fontId="34" fillId="26" borderId="18" xfId="1" applyFont="1" applyFill="1" applyBorder="1" applyAlignment="1">
      <alignment horizontal="center" vertical="center" wrapText="1"/>
    </xf>
    <xf numFmtId="0" fontId="34" fillId="26" borderId="24" xfId="1" applyFont="1" applyFill="1" applyBorder="1" applyAlignment="1">
      <alignment horizontal="center" vertical="center" wrapText="1"/>
    </xf>
    <xf numFmtId="0" fontId="33" fillId="26" borderId="20" xfId="1" applyFont="1" applyFill="1" applyBorder="1" applyAlignment="1">
      <alignment horizontal="center"/>
    </xf>
    <xf numFmtId="0" fontId="33" fillId="26" borderId="21" xfId="1" applyFont="1" applyFill="1" applyBorder="1" applyAlignment="1">
      <alignment horizontal="center"/>
    </xf>
    <xf numFmtId="0" fontId="33" fillId="26" borderId="22" xfId="1" applyFont="1" applyFill="1" applyBorder="1" applyAlignment="1">
      <alignment horizontal="center"/>
    </xf>
    <xf numFmtId="0" fontId="33" fillId="26" borderId="20" xfId="0" applyFont="1" applyFill="1" applyBorder="1" applyAlignment="1">
      <alignment horizontal="center" vertical="center"/>
    </xf>
    <xf numFmtId="0" fontId="33" fillId="26" borderId="21" xfId="0" applyFont="1" applyFill="1" applyBorder="1" applyAlignment="1">
      <alignment horizontal="center" vertical="center"/>
    </xf>
    <xf numFmtId="0" fontId="33" fillId="26" borderId="22" xfId="0" applyFont="1" applyFill="1" applyBorder="1" applyAlignment="1">
      <alignment horizontal="center" vertical="center"/>
    </xf>
    <xf numFmtId="0" fontId="34" fillId="26" borderId="20" xfId="7" applyFont="1" applyFill="1" applyBorder="1" applyAlignment="1">
      <alignment horizontal="center" vertical="center"/>
    </xf>
    <xf numFmtId="0" fontId="33" fillId="26" borderId="17" xfId="1" applyFont="1" applyFill="1" applyBorder="1" applyAlignment="1">
      <alignment horizontal="center"/>
    </xf>
    <xf numFmtId="0" fontId="33" fillId="26" borderId="17" xfId="0" applyFont="1" applyFill="1" applyBorder="1" applyAlignment="1">
      <alignment horizontal="left" vertical="center"/>
    </xf>
    <xf numFmtId="0" fontId="36" fillId="0" borderId="17" xfId="7" applyFont="1" applyBorder="1" applyAlignment="1">
      <alignment horizontal="center"/>
    </xf>
    <xf numFmtId="0" fontId="36" fillId="0" borderId="17" xfId="7" applyFont="1" applyBorder="1"/>
    <xf numFmtId="0" fontId="36" fillId="0" borderId="20" xfId="7" applyFont="1" applyBorder="1"/>
    <xf numFmtId="0" fontId="33" fillId="26" borderId="17" xfId="0" applyFont="1" applyFill="1" applyBorder="1" applyAlignment="1">
      <alignment horizontal="center"/>
    </xf>
    <xf numFmtId="0" fontId="47" fillId="28" borderId="17" xfId="0" applyFont="1" applyFill="1" applyBorder="1" applyAlignment="1">
      <alignment horizontal="center" vertical="center"/>
    </xf>
    <xf numFmtId="0" fontId="38" fillId="28" borderId="22" xfId="1" applyFont="1" applyFill="1" applyBorder="1"/>
    <xf numFmtId="0" fontId="38" fillId="28" borderId="17" xfId="1" applyFont="1" applyFill="1" applyBorder="1"/>
    <xf numFmtId="0" fontId="33" fillId="26" borderId="17" xfId="0" applyFont="1" applyFill="1" applyBorder="1" applyAlignment="1">
      <alignment horizontal="center" vertical="center"/>
    </xf>
    <xf numFmtId="0" fontId="31" fillId="2" borderId="17" xfId="0" applyFont="1" applyFill="1" applyBorder="1" applyAlignment="1">
      <alignment horizontal="center" vertical="center"/>
    </xf>
    <xf numFmtId="0" fontId="47" fillId="29" borderId="17" xfId="0" applyFont="1" applyFill="1" applyBorder="1" applyAlignment="1">
      <alignment horizontal="center" vertical="center"/>
    </xf>
    <xf numFmtId="0" fontId="38" fillId="29" borderId="22" xfId="1" applyFont="1" applyFill="1" applyBorder="1"/>
    <xf numFmtId="0" fontId="38" fillId="29" borderId="17" xfId="1" applyFont="1" applyFill="1" applyBorder="1"/>
    <xf numFmtId="0" fontId="47" fillId="30" borderId="17" xfId="0" applyFont="1" applyFill="1" applyBorder="1" applyAlignment="1">
      <alignment horizontal="center" vertical="center"/>
    </xf>
    <xf numFmtId="0" fontId="38" fillId="30" borderId="22" xfId="1" applyFont="1" applyFill="1" applyBorder="1"/>
    <xf numFmtId="0" fontId="38" fillId="30" borderId="17" xfId="1" applyFont="1" applyFill="1" applyBorder="1"/>
    <xf numFmtId="0" fontId="36" fillId="27" borderId="17" xfId="7" applyFont="1" applyFill="1" applyBorder="1" applyAlignment="1">
      <alignment horizontal="center"/>
    </xf>
    <xf numFmtId="0" fontId="47" fillId="27" borderId="17" xfId="0" applyFont="1" applyFill="1" applyBorder="1" applyAlignment="1">
      <alignment horizontal="center" vertical="center"/>
    </xf>
    <xf numFmtId="0" fontId="38" fillId="27" borderId="22" xfId="1" applyFont="1" applyFill="1" applyBorder="1"/>
    <xf numFmtId="0" fontId="38" fillId="27" borderId="17" xfId="1" applyFont="1" applyFill="1" applyBorder="1"/>
    <xf numFmtId="0" fontId="34" fillId="26" borderId="17" xfId="0" applyFont="1" applyFill="1" applyBorder="1" applyAlignment="1">
      <alignment horizontal="center" vertical="center" wrapText="1"/>
    </xf>
    <xf numFmtId="0" fontId="34" fillId="26" borderId="20" xfId="0" applyFont="1" applyFill="1" applyBorder="1" applyAlignment="1">
      <alignment horizontal="center" vertical="center" wrapText="1"/>
    </xf>
    <xf numFmtId="0" fontId="34" fillId="26" borderId="22" xfId="0" applyFont="1" applyFill="1" applyBorder="1" applyAlignment="1">
      <alignment horizontal="center" vertical="center" wrapText="1"/>
    </xf>
    <xf numFmtId="0" fontId="32" fillId="0" borderId="17" xfId="0" applyFont="1" applyBorder="1" applyAlignment="1" applyProtection="1">
      <alignment horizontal="center" vertical="center" wrapText="1"/>
      <protection locked="0"/>
    </xf>
    <xf numFmtId="0" fontId="36" fillId="0" borderId="17" xfId="0" applyFont="1" applyBorder="1" applyAlignment="1" applyProtection="1">
      <alignment horizontal="left" vertical="center" wrapText="1"/>
      <protection locked="0"/>
    </xf>
    <xf numFmtId="0" fontId="40" fillId="0" borderId="17" xfId="0" applyFont="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36" fillId="0" borderId="17" xfId="0" applyFont="1" applyBorder="1" applyAlignment="1" applyProtection="1">
      <alignment vertical="center" wrapText="1"/>
      <protection locked="0"/>
    </xf>
    <xf numFmtId="0" fontId="31" fillId="0" borderId="17" xfId="6" applyFont="1" applyBorder="1" applyAlignment="1" applyProtection="1">
      <alignment vertical="top" wrapText="1"/>
      <protection locked="0"/>
    </xf>
    <xf numFmtId="0" fontId="31" fillId="0" borderId="17" xfId="6" applyFont="1" applyBorder="1" applyAlignment="1" applyProtection="1">
      <alignment vertical="center" wrapText="1"/>
      <protection locked="0"/>
    </xf>
    <xf numFmtId="0" fontId="36" fillId="0" borderId="17" xfId="0" applyFont="1" applyBorder="1" applyAlignment="1" applyProtection="1">
      <alignment horizontal="left" vertical="top" wrapText="1"/>
      <protection locked="0"/>
    </xf>
    <xf numFmtId="0" fontId="34" fillId="26" borderId="19" xfId="0" applyFont="1" applyFill="1" applyBorder="1" applyAlignment="1">
      <alignment horizontal="center" vertical="center" wrapText="1"/>
    </xf>
    <xf numFmtId="0" fontId="31" fillId="0" borderId="19" xfId="0" applyFont="1" applyBorder="1" applyAlignment="1" applyProtection="1">
      <alignment vertical="center"/>
      <protection locked="0"/>
    </xf>
    <xf numFmtId="0" fontId="31" fillId="0" borderId="17" xfId="0" quotePrefix="1" applyFont="1" applyBorder="1" applyAlignment="1" applyProtection="1">
      <alignment horizontal="left" vertical="center" wrapText="1"/>
      <protection locked="0"/>
    </xf>
    <xf numFmtId="0" fontId="31" fillId="25" borderId="18" xfId="0" applyFont="1" applyFill="1" applyBorder="1" applyAlignment="1">
      <alignment vertical="center"/>
    </xf>
    <xf numFmtId="0" fontId="31" fillId="25" borderId="18" xfId="0" applyFont="1" applyFill="1" applyBorder="1" applyAlignment="1">
      <alignment vertical="center" wrapText="1"/>
    </xf>
    <xf numFmtId="0" fontId="31" fillId="25" borderId="18" xfId="0" applyFont="1" applyFill="1" applyBorder="1" applyAlignment="1">
      <alignment horizontal="center" vertical="center"/>
    </xf>
    <xf numFmtId="0" fontId="31" fillId="25" borderId="18" xfId="0" applyFont="1" applyFill="1" applyBorder="1" applyAlignment="1">
      <alignment horizontal="left" vertical="center" wrapText="1"/>
    </xf>
    <xf numFmtId="0" fontId="34" fillId="26" borderId="21" xfId="0" applyFont="1" applyFill="1" applyBorder="1" applyAlignment="1">
      <alignment horizontal="center" vertical="center" wrapText="1"/>
    </xf>
    <xf numFmtId="0" fontId="31" fillId="0" borderId="19" xfId="0" applyFont="1" applyBorder="1" applyAlignment="1">
      <alignment vertical="center" wrapText="1"/>
    </xf>
    <xf numFmtId="14" fontId="31" fillId="0" borderId="19" xfId="0" applyNumberFormat="1" applyFont="1" applyBorder="1" applyAlignment="1" applyProtection="1">
      <alignment vertical="center" wrapText="1"/>
      <protection locked="0"/>
    </xf>
    <xf numFmtId="9" fontId="31" fillId="0" borderId="19" xfId="0" applyNumberFormat="1" applyFont="1" applyBorder="1" applyAlignment="1" applyProtection="1">
      <alignment vertical="center" wrapText="1"/>
      <protection locked="0"/>
    </xf>
    <xf numFmtId="0" fontId="31" fillId="0" borderId="17" xfId="0" applyFont="1" applyBorder="1" applyAlignment="1">
      <alignment vertical="center" wrapText="1"/>
    </xf>
    <xf numFmtId="9" fontId="31" fillId="0" borderId="17" xfId="0" applyNumberFormat="1" applyFont="1" applyBorder="1" applyAlignment="1" applyProtection="1">
      <alignment vertical="center" wrapText="1"/>
      <protection locked="0"/>
    </xf>
    <xf numFmtId="14" fontId="31" fillId="0" borderId="17" xfId="0" applyNumberFormat="1" applyFont="1" applyBorder="1" applyAlignment="1" applyProtection="1">
      <alignment vertical="center" wrapText="1"/>
      <protection locked="0"/>
    </xf>
    <xf numFmtId="0" fontId="31" fillId="0" borderId="19" xfId="0" applyFont="1" applyBorder="1" applyAlignment="1" applyProtection="1">
      <alignment vertical="center" wrapText="1"/>
      <protection locked="0"/>
    </xf>
    <xf numFmtId="0" fontId="31" fillId="31" borderId="23" xfId="0" applyFont="1" applyFill="1" applyBorder="1" applyAlignment="1">
      <alignment horizontal="left" vertical="top" wrapText="1"/>
    </xf>
    <xf numFmtId="0" fontId="31" fillId="31" borderId="18" xfId="0" applyFont="1" applyFill="1" applyBorder="1" applyAlignment="1">
      <alignment horizontal="left" vertical="top"/>
    </xf>
    <xf numFmtId="0" fontId="41" fillId="0" borderId="17" xfId="0" applyFont="1" applyBorder="1" applyAlignment="1" applyProtection="1">
      <alignment vertical="center"/>
      <protection locked="0"/>
    </xf>
    <xf numFmtId="0" fontId="31" fillId="0" borderId="17" xfId="0" applyFont="1" applyBorder="1" applyAlignment="1">
      <alignment vertical="top" wrapText="1"/>
    </xf>
    <xf numFmtId="0" fontId="31" fillId="0" borderId="17" xfId="0" applyFont="1" applyBorder="1" applyAlignment="1">
      <alignment horizontal="left" vertical="top" wrapText="1"/>
    </xf>
    <xf numFmtId="0" fontId="42" fillId="0" borderId="17" xfId="1" applyFont="1" applyBorder="1" applyAlignment="1">
      <alignment horizontal="left"/>
    </xf>
    <xf numFmtId="0" fontId="38" fillId="0" borderId="17" xfId="1" applyFont="1" applyBorder="1" applyAlignment="1">
      <alignment horizontal="left"/>
    </xf>
    <xf numFmtId="1" fontId="38" fillId="0" borderId="17" xfId="1" applyNumberFormat="1" applyFont="1" applyBorder="1" applyAlignment="1">
      <alignment horizontal="left"/>
    </xf>
    <xf numFmtId="49" fontId="38" fillId="0" borderId="17" xfId="1" applyNumberFormat="1" applyFont="1" applyBorder="1" applyAlignment="1">
      <alignment horizontal="left"/>
    </xf>
    <xf numFmtId="0" fontId="36" fillId="0" borderId="17" xfId="7" applyFont="1" applyBorder="1" applyAlignment="1">
      <alignment horizontal="left"/>
    </xf>
    <xf numFmtId="0" fontId="31" fillId="0" borderId="20" xfId="0" applyFont="1" applyBorder="1" applyAlignment="1">
      <alignment horizontal="left"/>
    </xf>
    <xf numFmtId="0" fontId="36" fillId="0" borderId="20" xfId="7" applyFont="1" applyBorder="1" applyAlignment="1">
      <alignment horizontal="left"/>
    </xf>
    <xf numFmtId="0" fontId="31" fillId="0" borderId="17" xfId="0" applyFont="1" applyBorder="1" applyAlignment="1">
      <alignment horizontal="center"/>
    </xf>
    <xf numFmtId="0" fontId="42" fillId="0" borderId="17" xfId="1" applyFont="1" applyBorder="1" applyAlignment="1">
      <alignment horizontal="left" wrapText="1"/>
    </xf>
    <xf numFmtId="0" fontId="38" fillId="0" borderId="17" xfId="1" applyFont="1" applyBorder="1" applyAlignment="1">
      <alignment horizontal="left" wrapText="1"/>
    </xf>
    <xf numFmtId="1" fontId="38" fillId="0" borderId="17" xfId="1" applyNumberFormat="1" applyFont="1" applyBorder="1" applyAlignment="1">
      <alignment horizontal="left" wrapText="1"/>
    </xf>
    <xf numFmtId="49" fontId="38" fillId="0" borderId="17" xfId="1" applyNumberFormat="1" applyFont="1" applyBorder="1" applyAlignment="1">
      <alignment horizontal="left" wrapText="1"/>
    </xf>
    <xf numFmtId="0" fontId="38" fillId="0" borderId="17" xfId="1" applyFont="1" applyBorder="1" applyAlignment="1">
      <alignment horizontal="left" vertical="center" wrapText="1"/>
    </xf>
    <xf numFmtId="1" fontId="38" fillId="0" borderId="17" xfId="1" applyNumberFormat="1" applyFont="1" applyBorder="1" applyAlignment="1">
      <alignment horizontal="left" vertical="center" wrapText="1"/>
    </xf>
  </cellXfs>
  <cellStyles count="55">
    <cellStyle name="20% - Accent1 2" xfId="13" xr:uid="{00000000-0005-0000-0000-000000000000}"/>
    <cellStyle name="20% - Accent2 2" xfId="14" xr:uid="{00000000-0005-0000-0000-000001000000}"/>
    <cellStyle name="20% - Accent3 2" xfId="15" xr:uid="{00000000-0005-0000-0000-000002000000}"/>
    <cellStyle name="20% - Accent4 2"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Bad 2" xfId="37" xr:uid="{00000000-0005-0000-0000-000018000000}"/>
    <cellStyle name="Calculation 2" xfId="38" xr:uid="{00000000-0005-0000-0000-000019000000}"/>
    <cellStyle name="Check Cell 2" xfId="39" xr:uid="{00000000-0005-0000-0000-00001A000000}"/>
    <cellStyle name="Excel Built-in Normal" xfId="1" xr:uid="{00000000-0005-0000-0000-00001B000000}"/>
    <cellStyle name="Explanatory Text 2" xfId="40" xr:uid="{00000000-0005-0000-0000-00001C000000}"/>
    <cellStyle name="Good 2" xfId="41" xr:uid="{00000000-0005-0000-0000-00001D000000}"/>
    <cellStyle name="Heading 1 2" xfId="42" xr:uid="{00000000-0005-0000-0000-00001E000000}"/>
    <cellStyle name="Heading 2 2" xfId="43" xr:uid="{00000000-0005-0000-0000-00001F000000}"/>
    <cellStyle name="Heading 3 2" xfId="44" xr:uid="{00000000-0005-0000-0000-000020000000}"/>
    <cellStyle name="Heading 4 2" xfId="45" xr:uid="{00000000-0005-0000-0000-000021000000}"/>
    <cellStyle name="Hyperlink" xfId="9" builtinId="8"/>
    <cellStyle name="Hyperlink 2" xfId="4" xr:uid="{00000000-0005-0000-0000-000023000000}"/>
    <cellStyle name="Input 2" xfId="46" xr:uid="{00000000-0005-0000-0000-000024000000}"/>
    <cellStyle name="Linked Cell 2" xfId="47" xr:uid="{00000000-0005-0000-0000-000025000000}"/>
    <cellStyle name="Neutral 2" xfId="48" xr:uid="{00000000-0005-0000-0000-000026000000}"/>
    <cellStyle name="Normal" xfId="0" builtinId="0"/>
    <cellStyle name="Normal 2" xfId="2" xr:uid="{00000000-0005-0000-0000-000028000000}"/>
    <cellStyle name="Normal 2 2" xfId="8" xr:uid="{00000000-0005-0000-0000-000029000000}"/>
    <cellStyle name="Normal 3" xfId="3" xr:uid="{00000000-0005-0000-0000-00002A000000}"/>
    <cellStyle name="Normal 3 2" xfId="54" xr:uid="{00000000-0005-0000-0000-00002B000000}"/>
    <cellStyle name="Normal 4" xfId="5" xr:uid="{00000000-0005-0000-0000-00002C000000}"/>
    <cellStyle name="Normal 5" xfId="6" xr:uid="{00000000-0005-0000-0000-00002D000000}"/>
    <cellStyle name="Normal 6" xfId="7" xr:uid="{00000000-0005-0000-0000-00002E000000}"/>
    <cellStyle name="Normal 7" xfId="11" xr:uid="{00000000-0005-0000-0000-00002F000000}"/>
    <cellStyle name="Normal 8" xfId="12" xr:uid="{00000000-0005-0000-0000-000030000000}"/>
    <cellStyle name="Normal_Sheet1" xfId="10" xr:uid="{00000000-0005-0000-0000-000031000000}"/>
    <cellStyle name="Note 2" xfId="49" xr:uid="{00000000-0005-0000-0000-000032000000}"/>
    <cellStyle name="Output 2" xfId="50" xr:uid="{00000000-0005-0000-0000-000033000000}"/>
    <cellStyle name="Title 2" xfId="51" xr:uid="{00000000-0005-0000-0000-000034000000}"/>
    <cellStyle name="Total 2" xfId="52" xr:uid="{00000000-0005-0000-0000-000035000000}"/>
    <cellStyle name="Warning Text 2" xfId="53" xr:uid="{00000000-0005-0000-0000-000036000000}"/>
  </cellStyles>
  <dxfs count="96">
    <dxf>
      <fill>
        <patternFill>
          <bgColor rgb="FFFFFFFF"/>
        </patternFill>
      </fill>
    </dxf>
    <dxf>
      <fill>
        <patternFill>
          <bgColor rgb="FFECF8FB"/>
        </patternFill>
      </fill>
    </dxf>
    <dxf>
      <fill>
        <patternFill>
          <bgColor rgb="FFDAF1F7"/>
        </patternFill>
      </fill>
    </dxf>
    <dxf>
      <fill>
        <patternFill>
          <bgColor rgb="FFC7EBF3"/>
        </patternFill>
      </fill>
    </dxf>
    <dxf>
      <fill>
        <patternFill>
          <bgColor rgb="FFB5E4EF"/>
        </patternFill>
      </fill>
    </dxf>
    <dxf>
      <fill>
        <patternFill>
          <bgColor rgb="FFA2DDEC"/>
        </patternFill>
      </fill>
    </dxf>
    <dxf>
      <fill>
        <patternFill>
          <bgColor rgb="FF90D7E8"/>
        </patternFill>
      </fill>
    </dxf>
    <dxf>
      <fill>
        <patternFill>
          <bgColor rgb="FF7DD0E4"/>
        </patternFill>
      </fill>
    </dxf>
    <dxf>
      <fill>
        <patternFill>
          <bgColor rgb="FF6BC9E0"/>
        </patternFill>
      </fill>
    </dxf>
    <dxf>
      <fill>
        <patternFill>
          <bgColor rgb="FF59C3DD"/>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patternType="darkDown">
          <fgColor theme="0"/>
          <bgColor rgb="FFFFC000"/>
        </patternFill>
      </fill>
    </dxf>
    <dxf>
      <fill>
        <patternFill patternType="none">
          <bgColor auto="1"/>
        </patternFill>
      </fill>
    </dxf>
    <dxf>
      <fill>
        <patternFill>
          <bgColor rgb="FFFFC000"/>
        </patternFill>
      </fill>
    </dxf>
    <dxf>
      <fill>
        <patternFill>
          <bgColor rgb="FF00B050"/>
        </patternFill>
      </fill>
    </dxf>
    <dxf>
      <fill>
        <patternFill>
          <bgColor rgb="FFFFFFFF"/>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FF0000"/>
        </patternFill>
      </fill>
    </dxf>
    <dxf>
      <fill>
        <patternFill>
          <bgColor rgb="FFDCFF5A"/>
        </patternFill>
      </fill>
    </dxf>
    <dxf>
      <fill>
        <patternFill>
          <bgColor rgb="FFFFD75F"/>
        </patternFill>
      </fill>
    </dxf>
    <dxf>
      <fill>
        <patternFill>
          <bgColor rgb="FFFF9632"/>
        </patternFill>
      </fill>
    </dxf>
    <dxf>
      <fill>
        <patternFill>
          <bgColor rgb="FFFF0000"/>
        </patternFill>
      </fill>
    </dxf>
    <dxf>
      <fill>
        <patternFill>
          <bgColor theme="0"/>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FF0000"/>
        </patternFill>
      </fill>
    </dxf>
    <dxf>
      <fill>
        <patternFill>
          <bgColor theme="0"/>
        </patternFill>
      </fill>
    </dxf>
    <dxf>
      <fill>
        <patternFill>
          <bgColor rgb="FFDCFF5A"/>
        </patternFill>
      </fill>
    </dxf>
    <dxf>
      <fill>
        <patternFill>
          <bgColor rgb="FFFFD75F"/>
        </patternFill>
      </fill>
    </dxf>
    <dxf>
      <fill>
        <patternFill>
          <bgColor rgb="FFFF9632"/>
        </patternFill>
      </fill>
    </dxf>
    <dxf>
      <fill>
        <patternFill>
          <bgColor rgb="FFFF3219"/>
        </patternFill>
      </fill>
    </dxf>
    <dxf>
      <fill>
        <patternFill>
          <bgColor rgb="FFFF0000"/>
        </patternFill>
      </fill>
    </dxf>
    <dxf>
      <fill>
        <patternFill>
          <bgColor rgb="FFFF0000"/>
        </patternFill>
      </fill>
    </dxf>
    <dxf>
      <fill>
        <patternFill>
          <bgColor rgb="FFFF9632"/>
        </patternFill>
      </fill>
    </dxf>
    <dxf>
      <fill>
        <patternFill>
          <bgColor rgb="FFFFD75F"/>
        </patternFill>
      </fill>
    </dxf>
    <dxf>
      <fill>
        <patternFill>
          <bgColor rgb="FFDCFF5A"/>
        </patternFill>
      </fill>
    </dxf>
    <dxf>
      <fill>
        <patternFill>
          <bgColor rgb="FFFF3219"/>
        </patternFill>
      </fill>
    </dxf>
    <dxf>
      <fill>
        <patternFill>
          <bgColor rgb="FFFF9632"/>
        </patternFill>
      </fill>
    </dxf>
    <dxf>
      <fill>
        <patternFill>
          <bgColor rgb="FFFFD75F"/>
        </patternFill>
      </fill>
    </dxf>
    <dxf>
      <fill>
        <patternFill>
          <bgColor rgb="FFDCFF5A"/>
        </patternFill>
      </fill>
    </dxf>
    <dxf>
      <fill>
        <patternFill>
          <bgColor rgb="FFDCFF5A"/>
        </patternFill>
      </fill>
    </dxf>
    <dxf>
      <fill>
        <patternFill>
          <bgColor rgb="FFFFD75F"/>
        </patternFill>
      </fill>
    </dxf>
    <dxf>
      <fill>
        <patternFill>
          <bgColor rgb="FFFF9632"/>
        </patternFill>
      </fill>
    </dxf>
    <dxf>
      <fill>
        <patternFill>
          <bgColor rgb="FFF84420"/>
        </patternFill>
      </fill>
    </dxf>
    <dxf>
      <fill>
        <patternFill>
          <bgColor theme="0"/>
        </patternFill>
      </fill>
    </dxf>
    <dxf>
      <fill>
        <patternFill>
          <bgColor rgb="FFECF8FB"/>
        </patternFill>
      </fill>
    </dxf>
    <dxf>
      <fill>
        <patternFill>
          <bgColor rgb="FFDAF1F7"/>
        </patternFill>
      </fill>
    </dxf>
    <dxf>
      <fill>
        <patternFill>
          <bgColor rgb="FFC7EBF3"/>
        </patternFill>
      </fill>
    </dxf>
    <dxf>
      <fill>
        <patternFill>
          <bgColor rgb="FFB5E4EF"/>
        </patternFill>
      </fill>
    </dxf>
    <dxf>
      <fill>
        <patternFill>
          <bgColor rgb="FFA2DDEC"/>
        </patternFill>
      </fill>
    </dxf>
    <dxf>
      <fill>
        <patternFill>
          <bgColor rgb="FF90D7E8"/>
        </patternFill>
      </fill>
    </dxf>
    <dxf>
      <fill>
        <patternFill>
          <bgColor rgb="FF7DD0E4"/>
        </patternFill>
      </fill>
    </dxf>
    <dxf>
      <fill>
        <patternFill>
          <bgColor rgb="FF6BC9E0"/>
        </patternFill>
      </fill>
    </dxf>
    <dxf>
      <fill>
        <patternFill>
          <bgColor rgb="FF59C3DD"/>
        </patternFill>
      </fill>
    </dxf>
    <dxf>
      <fill>
        <patternFill>
          <bgColor rgb="FFFF3219"/>
        </patternFill>
      </fill>
    </dxf>
    <dxf>
      <fill>
        <patternFill>
          <bgColor rgb="FFFF3219"/>
        </patternFill>
      </fill>
    </dxf>
    <dxf>
      <fill>
        <patternFill>
          <bgColor rgb="FFF84420"/>
        </patternFill>
      </fill>
    </dxf>
    <dxf>
      <fill>
        <patternFill>
          <bgColor rgb="FFDCFF5A"/>
        </patternFill>
      </fill>
    </dxf>
    <dxf>
      <fill>
        <patternFill>
          <bgColor rgb="FFFFD75F"/>
        </patternFill>
      </fill>
    </dxf>
    <dxf>
      <fill>
        <patternFill>
          <bgColor rgb="FFFF9632"/>
        </patternFill>
      </fill>
    </dxf>
    <dxf>
      <fill>
        <patternFill>
          <bgColor rgb="FFF84420"/>
        </patternFill>
      </fill>
    </dxf>
    <dxf>
      <fill>
        <patternFill>
          <bgColor rgb="FFFF0000"/>
        </patternFill>
      </fill>
    </dxf>
    <dxf>
      <fill>
        <patternFill>
          <bgColor rgb="FFCCFF33"/>
        </patternFill>
      </fill>
    </dxf>
    <dxf>
      <fill>
        <patternFill>
          <bgColor rgb="FFFF0000"/>
        </patternFill>
      </fill>
    </dxf>
    <dxf>
      <fill>
        <patternFill>
          <bgColor rgb="FFDCFF5A"/>
        </patternFill>
      </fill>
    </dxf>
    <dxf>
      <fill>
        <patternFill>
          <bgColor rgb="FFFFD75F"/>
        </patternFill>
      </fill>
    </dxf>
    <dxf>
      <fill>
        <patternFill>
          <bgColor rgb="FFFF9632"/>
        </patternFill>
      </fill>
    </dxf>
    <dxf>
      <fill>
        <patternFill>
          <bgColor rgb="FFF8442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AEC7"/>
      <color rgb="FF59C3DD"/>
      <color rgb="FF6BC9E0"/>
      <color rgb="FF7DD0E4"/>
      <color rgb="FF90D7E8"/>
      <color rgb="FFA2DDEC"/>
      <color rgb="FFB5E4EF"/>
      <color rgb="FFC7EBF3"/>
      <color rgb="FFDAF1F7"/>
      <color rgb="FFECF8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r>
              <a:rPr kumimoji="0" lang="en-US" sz="1400" b="1" i="0" u="none" strike="noStrike" kern="0" cap="none" spc="0" normalizeH="0" baseline="0" noProof="0">
                <a:ln>
                  <a:noFill/>
                </a:ln>
                <a:solidFill>
                  <a:sysClr val="windowText" lastClr="000000">
                    <a:lumMod val="65000"/>
                    <a:lumOff val="35000"/>
                  </a:sysClr>
                </a:solidFill>
                <a:effectLst/>
                <a:uLnTx/>
                <a:uFillTx/>
                <a:latin typeface="Calibri"/>
              </a:rPr>
              <a:t>Failure Modes</a:t>
            </a:r>
          </a:p>
        </c:rich>
      </c:tx>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HiddenSheet!$AK$2:$AK$100</c:f>
              <c:strCache>
                <c:ptCount val="1"/>
                <c:pt idx="0">
                  <c:v>Yield</c:v>
                </c:pt>
              </c:strCache>
            </c:strRef>
          </c:cat>
          <c:val>
            <c:numRef>
              <c:f>HiddenSheet!$AL$2:$AL$57</c:f>
              <c:numCache>
                <c:formatCode>0</c:formatCode>
                <c:ptCount val="56"/>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extLst>
            <c:ext xmlns:c16="http://schemas.microsoft.com/office/drawing/2014/chart" uri="{C3380CC4-5D6E-409C-BE32-E72D297353CC}">
              <c16:uniqueId val="{00000000-180D-40DF-BDE0-1FE1F3582C54}"/>
            </c:ext>
          </c:extLst>
        </c:ser>
        <c:dLbls>
          <c:showLegendKey val="0"/>
          <c:showVal val="0"/>
          <c:showCatName val="0"/>
          <c:showSerName val="0"/>
          <c:showPercent val="0"/>
          <c:showBubbleSize val="0"/>
        </c:dLbls>
        <c:gapWidth val="50"/>
        <c:axId val="1717220719"/>
        <c:axId val="1717221967"/>
      </c:barChart>
      <c:catAx>
        <c:axId val="1717220719"/>
        <c:scaling>
          <c:orientation val="minMax"/>
        </c:scaling>
        <c:delete val="0"/>
        <c:axPos val="b"/>
        <c:title>
          <c:tx>
            <c:rich>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r>
                  <a:rPr lang="en-GB"/>
                  <a:t>Failure modes</a:t>
                </a:r>
              </a:p>
            </c:rich>
          </c:tx>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717221967"/>
        <c:crosses val="autoZero"/>
        <c:auto val="1"/>
        <c:lblAlgn val="ctr"/>
        <c:lblOffset val="100"/>
        <c:noMultiLvlLbl val="0"/>
      </c:catAx>
      <c:valAx>
        <c:axId val="1717221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r>
                  <a:rPr lang="en-GB"/>
                  <a:t>Frequency</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71722071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6</xdr:col>
      <xdr:colOff>432525</xdr:colOff>
      <xdr:row>0</xdr:row>
      <xdr:rowOff>76200</xdr:rowOff>
    </xdr:from>
    <xdr:to>
      <xdr:col>7</xdr:col>
      <xdr:colOff>539750</xdr:colOff>
      <xdr:row>2</xdr:row>
      <xdr:rowOff>469175</xdr:rowOff>
    </xdr:to>
    <xdr:pic>
      <xdr:nvPicPr>
        <xdr:cNvPr id="5" name="Picture 4">
          <a:extLst>
            <a:ext uri="{FF2B5EF4-FFF2-40B4-BE49-F238E27FC236}">
              <a16:creationId xmlns:a16="http://schemas.microsoft.com/office/drawing/2014/main" id="{DC522D72-3776-42AF-BFAD-4EAE87E2A6C2}"/>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33300" y="76200"/>
          <a:ext cx="720000" cy="720000"/>
        </a:xfrm>
        <a:prstGeom prst="rect">
          <a:avLst/>
        </a:prstGeom>
      </xdr:spPr>
    </xdr:pic>
    <xdr:clientData/>
  </xdr:twoCellAnchor>
  <xdr:twoCellAnchor editAs="oneCell">
    <xdr:from>
      <xdr:col>0</xdr:col>
      <xdr:colOff>123825</xdr:colOff>
      <xdr:row>0</xdr:row>
      <xdr:rowOff>133350</xdr:rowOff>
    </xdr:from>
    <xdr:to>
      <xdr:col>2</xdr:col>
      <xdr:colOff>659261</xdr:colOff>
      <xdr:row>3</xdr:row>
      <xdr:rowOff>8891</xdr:rowOff>
    </xdr:to>
    <xdr:pic>
      <xdr:nvPicPr>
        <xdr:cNvPr id="4" name="Picture 3">
          <a:extLst>
            <a:ext uri="{FF2B5EF4-FFF2-40B4-BE49-F238E27FC236}">
              <a16:creationId xmlns:a16="http://schemas.microsoft.com/office/drawing/2014/main" id="{7E7625C8-D921-7530-27AA-B9EBE4F268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 y="133350"/>
          <a:ext cx="2161036" cy="701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409575</xdr:colOff>
      <xdr:row>12</xdr:row>
      <xdr:rowOff>47624</xdr:rowOff>
    </xdr:from>
    <xdr:to>
      <xdr:col>26</xdr:col>
      <xdr:colOff>523874</xdr:colOff>
      <xdr:row>34</xdr:row>
      <xdr:rowOff>0</xdr:rowOff>
    </xdr:to>
    <xdr:graphicFrame macro="">
      <xdr:nvGraphicFramePr>
        <xdr:cNvPr id="3" name="Chart 2">
          <a:extLst>
            <a:ext uri="{FF2B5EF4-FFF2-40B4-BE49-F238E27FC236}">
              <a16:creationId xmlns:a16="http://schemas.microsoft.com/office/drawing/2014/main" id="{5AAF234C-8CB2-4806-B118-0F8560F1B9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H65"/>
  <sheetViews>
    <sheetView tabSelected="1" zoomScaleNormal="100" zoomScalePageLayoutView="55" workbookViewId="0">
      <selection activeCell="B8" sqref="B8:F43"/>
    </sheetView>
  </sheetViews>
  <sheetFormatPr defaultColWidth="0" defaultRowHeight="15"/>
  <cols>
    <col min="1" max="1" width="15.7109375" style="7" customWidth="1"/>
    <col min="2" max="2" width="8.7109375" style="7" customWidth="1"/>
    <col min="3" max="3" width="10.7109375" style="7" customWidth="1"/>
    <col min="4" max="4" width="35.140625" style="7" customWidth="1"/>
    <col min="5" max="5" width="13.5703125" style="7" customWidth="1"/>
    <col min="6" max="8" width="9.140625" style="7" customWidth="1"/>
    <col min="9" max="16384" width="9.140625" style="7" hidden="1"/>
  </cols>
  <sheetData>
    <row r="3" spans="2:6" ht="39.75" customHeight="1"/>
    <row r="4" spans="2:6" ht="178.5" customHeight="1">
      <c r="B4" s="77" t="s">
        <v>0</v>
      </c>
      <c r="C4" s="77"/>
      <c r="D4" s="77"/>
      <c r="E4" s="77"/>
      <c r="F4" s="77"/>
    </row>
    <row r="5" spans="2:6">
      <c r="C5" s="103" t="s">
        <v>1</v>
      </c>
      <c r="D5" s="103" t="s">
        <v>2</v>
      </c>
      <c r="E5" s="103" t="s">
        <v>3</v>
      </c>
    </row>
    <row r="6" spans="2:6">
      <c r="C6" s="104">
        <v>1</v>
      </c>
      <c r="D6" s="105">
        <v>44801</v>
      </c>
      <c r="E6" s="103" t="s">
        <v>4</v>
      </c>
    </row>
    <row r="7" spans="2:6" ht="23.1">
      <c r="B7" s="72" t="s">
        <v>5</v>
      </c>
    </row>
    <row r="8" spans="2:6" ht="16.5" customHeight="1">
      <c r="B8" s="76" t="s">
        <v>6</v>
      </c>
      <c r="C8" s="76"/>
      <c r="D8" s="76"/>
      <c r="E8" s="76"/>
      <c r="F8" s="76"/>
    </row>
    <row r="9" spans="2:6" ht="12.75" customHeight="1">
      <c r="B9" s="76"/>
      <c r="C9" s="76"/>
      <c r="D9" s="76"/>
      <c r="E9" s="76"/>
      <c r="F9" s="76"/>
    </row>
    <row r="10" spans="2:6" ht="12.75" customHeight="1">
      <c r="B10" s="76"/>
      <c r="C10" s="76"/>
      <c r="D10" s="76"/>
      <c r="E10" s="76"/>
      <c r="F10" s="76"/>
    </row>
    <row r="11" spans="2:6" ht="12.75" customHeight="1">
      <c r="B11" s="76"/>
      <c r="C11" s="76"/>
      <c r="D11" s="76"/>
      <c r="E11" s="76"/>
      <c r="F11" s="76"/>
    </row>
    <row r="12" spans="2:6" ht="12.75" customHeight="1">
      <c r="B12" s="76"/>
      <c r="C12" s="76"/>
      <c r="D12" s="76"/>
      <c r="E12" s="76"/>
      <c r="F12" s="76"/>
    </row>
    <row r="13" spans="2:6" ht="12.75" customHeight="1">
      <c r="B13" s="76"/>
      <c r="C13" s="76"/>
      <c r="D13" s="76"/>
      <c r="E13" s="76"/>
      <c r="F13" s="76"/>
    </row>
    <row r="14" spans="2:6" ht="12.75" customHeight="1">
      <c r="B14" s="76"/>
      <c r="C14" s="76"/>
      <c r="D14" s="76"/>
      <c r="E14" s="76"/>
      <c r="F14" s="76"/>
    </row>
    <row r="15" spans="2:6">
      <c r="B15" s="76"/>
      <c r="C15" s="76"/>
      <c r="D15" s="76"/>
      <c r="E15" s="76"/>
      <c r="F15" s="76"/>
    </row>
    <row r="16" spans="2:6">
      <c r="B16" s="76"/>
      <c r="C16" s="76"/>
      <c r="D16" s="76"/>
      <c r="E16" s="76"/>
      <c r="F16" s="76"/>
    </row>
    <row r="17" spans="2:6">
      <c r="B17" s="76"/>
      <c r="C17" s="76"/>
      <c r="D17" s="76"/>
      <c r="E17" s="76"/>
      <c r="F17" s="76"/>
    </row>
    <row r="18" spans="2:6">
      <c r="B18" s="76"/>
      <c r="C18" s="76"/>
      <c r="D18" s="76"/>
      <c r="E18" s="76"/>
      <c r="F18" s="76"/>
    </row>
    <row r="19" spans="2:6">
      <c r="B19" s="76"/>
      <c r="C19" s="76"/>
      <c r="D19" s="76"/>
      <c r="E19" s="76"/>
      <c r="F19" s="76"/>
    </row>
    <row r="20" spans="2:6">
      <c r="B20" s="76"/>
      <c r="C20" s="76"/>
      <c r="D20" s="76"/>
      <c r="E20" s="76"/>
      <c r="F20" s="76"/>
    </row>
    <row r="21" spans="2:6">
      <c r="B21" s="76"/>
      <c r="C21" s="76"/>
      <c r="D21" s="76"/>
      <c r="E21" s="76"/>
      <c r="F21" s="76"/>
    </row>
    <row r="22" spans="2:6">
      <c r="B22" s="76"/>
      <c r="C22" s="76"/>
      <c r="D22" s="76"/>
      <c r="E22" s="76"/>
      <c r="F22" s="76"/>
    </row>
    <row r="23" spans="2:6">
      <c r="B23" s="76"/>
      <c r="C23" s="76"/>
      <c r="D23" s="76"/>
      <c r="E23" s="76"/>
      <c r="F23" s="76"/>
    </row>
    <row r="24" spans="2:6">
      <c r="B24" s="76"/>
      <c r="C24" s="76"/>
      <c r="D24" s="76"/>
      <c r="E24" s="76"/>
      <c r="F24" s="76"/>
    </row>
    <row r="25" spans="2:6">
      <c r="B25" s="76"/>
      <c r="C25" s="76"/>
      <c r="D25" s="76"/>
      <c r="E25" s="76"/>
      <c r="F25" s="76"/>
    </row>
    <row r="26" spans="2:6">
      <c r="B26" s="76"/>
      <c r="C26" s="76"/>
      <c r="D26" s="76"/>
      <c r="E26" s="76"/>
      <c r="F26" s="76"/>
    </row>
    <row r="27" spans="2:6">
      <c r="B27" s="76"/>
      <c r="C27" s="76"/>
      <c r="D27" s="76"/>
      <c r="E27" s="76"/>
      <c r="F27" s="76"/>
    </row>
    <row r="28" spans="2:6">
      <c r="B28" s="76"/>
      <c r="C28" s="76"/>
      <c r="D28" s="76"/>
      <c r="E28" s="76"/>
      <c r="F28" s="76"/>
    </row>
    <row r="29" spans="2:6">
      <c r="B29" s="76"/>
      <c r="C29" s="76"/>
      <c r="D29" s="76"/>
      <c r="E29" s="76"/>
      <c r="F29" s="76"/>
    </row>
    <row r="30" spans="2:6">
      <c r="B30" s="76"/>
      <c r="C30" s="76"/>
      <c r="D30" s="76"/>
      <c r="E30" s="76"/>
      <c r="F30" s="76"/>
    </row>
    <row r="31" spans="2:6">
      <c r="B31" s="76"/>
      <c r="C31" s="76"/>
      <c r="D31" s="76"/>
      <c r="E31" s="76"/>
      <c r="F31" s="76"/>
    </row>
    <row r="32" spans="2:6">
      <c r="B32" s="76"/>
      <c r="C32" s="76"/>
      <c r="D32" s="76"/>
      <c r="E32" s="76"/>
      <c r="F32" s="76"/>
    </row>
    <row r="33" spans="2:6">
      <c r="B33" s="76"/>
      <c r="C33" s="76"/>
      <c r="D33" s="76"/>
      <c r="E33" s="76"/>
      <c r="F33" s="76"/>
    </row>
    <row r="34" spans="2:6">
      <c r="B34" s="76"/>
      <c r="C34" s="76"/>
      <c r="D34" s="76"/>
      <c r="E34" s="76"/>
      <c r="F34" s="76"/>
    </row>
    <row r="35" spans="2:6">
      <c r="B35" s="76"/>
      <c r="C35" s="76"/>
      <c r="D35" s="76"/>
      <c r="E35" s="76"/>
      <c r="F35" s="76"/>
    </row>
    <row r="36" spans="2:6">
      <c r="B36" s="76"/>
      <c r="C36" s="76"/>
      <c r="D36" s="76"/>
      <c r="E36" s="76"/>
      <c r="F36" s="76"/>
    </row>
    <row r="37" spans="2:6">
      <c r="B37" s="76"/>
      <c r="C37" s="76"/>
      <c r="D37" s="76"/>
      <c r="E37" s="76"/>
      <c r="F37" s="76"/>
    </row>
    <row r="38" spans="2:6">
      <c r="B38" s="76"/>
      <c r="C38" s="76"/>
      <c r="D38" s="76"/>
      <c r="E38" s="76"/>
      <c r="F38" s="76"/>
    </row>
    <row r="39" spans="2:6">
      <c r="B39" s="76"/>
      <c r="C39" s="76"/>
      <c r="D39" s="76"/>
      <c r="E39" s="76"/>
      <c r="F39" s="76"/>
    </row>
    <row r="40" spans="2:6">
      <c r="B40" s="76"/>
      <c r="C40" s="76"/>
      <c r="D40" s="76"/>
      <c r="E40" s="76"/>
      <c r="F40" s="76"/>
    </row>
    <row r="41" spans="2:6">
      <c r="B41" s="76"/>
      <c r="C41" s="76"/>
      <c r="D41" s="76"/>
      <c r="E41" s="76"/>
      <c r="F41" s="76"/>
    </row>
    <row r="42" spans="2:6">
      <c r="B42" s="76"/>
      <c r="C42" s="76"/>
      <c r="D42" s="76"/>
      <c r="E42" s="76"/>
      <c r="F42" s="76"/>
    </row>
    <row r="43" spans="2:6">
      <c r="B43" s="76"/>
      <c r="C43" s="76"/>
      <c r="D43" s="76"/>
      <c r="E43" s="76"/>
      <c r="F43" s="76"/>
    </row>
    <row r="44" spans="2:6">
      <c r="B44" s="3"/>
      <c r="C44" s="3"/>
      <c r="D44" s="3"/>
      <c r="E44" s="3"/>
      <c r="F44" s="3"/>
    </row>
    <row r="45" spans="2:6">
      <c r="B45" s="106" t="s">
        <v>7</v>
      </c>
      <c r="C45" s="106"/>
      <c r="D45" s="106"/>
      <c r="E45" s="106"/>
      <c r="F45" s="106"/>
    </row>
    <row r="46" spans="2:6" ht="12.75" customHeight="1">
      <c r="B46" s="107" t="s">
        <v>8</v>
      </c>
      <c r="C46" s="108"/>
      <c r="D46" s="108"/>
      <c r="E46" s="108"/>
      <c r="F46" s="108"/>
    </row>
    <row r="47" spans="2:6">
      <c r="B47" s="75"/>
      <c r="C47" s="75"/>
      <c r="D47" s="75"/>
      <c r="E47" s="75"/>
      <c r="F47" s="75"/>
    </row>
    <row r="48" spans="2:6">
      <c r="B48" s="75"/>
      <c r="C48" s="75"/>
      <c r="D48" s="75"/>
      <c r="E48" s="75"/>
      <c r="F48" s="75"/>
    </row>
    <row r="49" spans="2:6">
      <c r="B49" s="75"/>
      <c r="C49" s="75"/>
      <c r="D49" s="75"/>
      <c r="E49" s="75"/>
      <c r="F49" s="75"/>
    </row>
    <row r="50" spans="2:6">
      <c r="B50" s="75"/>
      <c r="C50" s="75"/>
      <c r="D50" s="75"/>
      <c r="E50" s="75"/>
      <c r="F50" s="75"/>
    </row>
    <row r="51" spans="2:6">
      <c r="B51" s="75"/>
      <c r="C51" s="75"/>
      <c r="D51" s="75"/>
      <c r="E51" s="75"/>
      <c r="F51" s="75"/>
    </row>
    <row r="52" spans="2:6">
      <c r="B52" s="75"/>
      <c r="C52" s="75"/>
      <c r="D52" s="75"/>
      <c r="E52" s="75"/>
      <c r="F52" s="75"/>
    </row>
    <row r="53" spans="2:6">
      <c r="B53" s="75"/>
      <c r="C53" s="75"/>
      <c r="D53" s="75"/>
      <c r="E53" s="75"/>
      <c r="F53" s="75"/>
    </row>
    <row r="54" spans="2:6">
      <c r="B54" s="75"/>
      <c r="C54" s="75"/>
      <c r="D54" s="75"/>
      <c r="E54" s="75"/>
      <c r="F54" s="75"/>
    </row>
    <row r="55" spans="2:6">
      <c r="B55" s="75"/>
      <c r="C55" s="75"/>
      <c r="D55" s="75"/>
      <c r="E55" s="75"/>
      <c r="F55" s="75"/>
    </row>
    <row r="56" spans="2:6">
      <c r="B56" s="75"/>
      <c r="C56" s="75"/>
      <c r="D56" s="75"/>
      <c r="E56" s="75"/>
      <c r="F56" s="75"/>
    </row>
    <row r="57" spans="2:6">
      <c r="B57" s="75"/>
      <c r="C57" s="75"/>
      <c r="D57" s="75"/>
      <c r="E57" s="75"/>
      <c r="F57" s="75"/>
    </row>
    <row r="58" spans="2:6">
      <c r="B58" s="75"/>
      <c r="C58" s="75"/>
      <c r="D58" s="75"/>
      <c r="E58" s="75"/>
      <c r="F58" s="75"/>
    </row>
    <row r="59" spans="2:6">
      <c r="B59" s="75"/>
      <c r="C59" s="75"/>
      <c r="D59" s="75"/>
      <c r="E59" s="75"/>
      <c r="F59" s="75"/>
    </row>
    <row r="60" spans="2:6">
      <c r="B60" s="75"/>
      <c r="C60" s="75"/>
      <c r="D60" s="75"/>
      <c r="E60" s="75"/>
      <c r="F60" s="75"/>
    </row>
    <row r="61" spans="2:6">
      <c r="B61" s="75"/>
      <c r="C61" s="75"/>
      <c r="D61" s="75"/>
      <c r="E61" s="75"/>
      <c r="F61" s="75"/>
    </row>
    <row r="62" spans="2:6">
      <c r="B62" s="75"/>
      <c r="C62" s="75"/>
      <c r="D62" s="75"/>
      <c r="E62" s="75"/>
      <c r="F62" s="75"/>
    </row>
    <row r="63" spans="2:6">
      <c r="B63" s="75"/>
      <c r="C63" s="75"/>
      <c r="D63" s="75"/>
      <c r="E63" s="75"/>
      <c r="F63" s="75"/>
    </row>
    <row r="64" spans="2:6">
      <c r="B64" s="75"/>
      <c r="C64" s="75"/>
      <c r="D64" s="75"/>
      <c r="E64" s="75"/>
      <c r="F64" s="75"/>
    </row>
    <row r="65" spans="2:6">
      <c r="B65" s="75"/>
      <c r="C65" s="75"/>
      <c r="D65" s="75"/>
      <c r="E65" s="75"/>
      <c r="F65" s="75"/>
    </row>
  </sheetData>
  <sheetProtection algorithmName="SHA-512" hashValue="v3OctInDTLuMVY/OX1DVuBQ7HUemkvKWn71879BHogO6uOEebK3ZlSSVgcUa7cr8hxEUkea9lxNc+TCPrxgLnQ==" saltValue="NtXzFiA9yod2o4P1NZRBIg==" spinCount="100000" sheet="1" formatRows="0" insertRows="0" deleteRows="0"/>
  <mergeCells count="4">
    <mergeCell ref="B45:F45"/>
    <mergeCell ref="B46:F65"/>
    <mergeCell ref="B8:F43"/>
    <mergeCell ref="B4:F4"/>
  </mergeCells>
  <pageMargins left="0.7" right="0.7" top="0.75" bottom="0.75" header="0.3" footer="0.3"/>
  <pageSetup paperSize="9" orientation="portrait" r:id="rId1"/>
  <headerFooter>
    <oddHeader>&amp;R&amp;G</oddHeader>
    <oddFooter>&amp;RVersion 1.0</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6FDBA-C8EF-410F-9036-C8D03DC0F8D0}">
  <dimension ref="A2:Z305"/>
  <sheetViews>
    <sheetView zoomScaleNormal="100" workbookViewId="0">
      <selection activeCell="D13" sqref="D13"/>
    </sheetView>
  </sheetViews>
  <sheetFormatPr defaultColWidth="0" defaultRowHeight="15"/>
  <cols>
    <col min="1" max="1" width="9.140625" style="7" customWidth="1"/>
    <col min="2" max="2" width="33.85546875" style="7" customWidth="1"/>
    <col min="3" max="3" width="114.140625" style="7" customWidth="1"/>
    <col min="4" max="4" width="31.140625" style="7" customWidth="1"/>
    <col min="5" max="12" width="9.140625" style="7" customWidth="1"/>
    <col min="13" max="26" width="0" style="7" hidden="1" customWidth="1"/>
    <col min="27" max="16384" width="9.140625" style="7" hidden="1"/>
  </cols>
  <sheetData>
    <row r="2" spans="2:11" ht="31.5">
      <c r="B2" s="1" t="s">
        <v>221</v>
      </c>
      <c r="C2" s="1"/>
    </row>
    <row r="3" spans="2:11">
      <c r="B3" s="4"/>
      <c r="C3" s="4"/>
    </row>
    <row r="5" spans="2:11">
      <c r="B5" s="76" t="s">
        <v>222</v>
      </c>
      <c r="C5" s="76"/>
      <c r="D5" s="76"/>
    </row>
    <row r="6" spans="2:11">
      <c r="B6" s="76"/>
      <c r="C6" s="76"/>
      <c r="D6" s="76"/>
    </row>
    <row r="7" spans="2:11">
      <c r="B7" s="76"/>
      <c r="C7" s="76"/>
      <c r="D7" s="76"/>
    </row>
    <row r="8" spans="2:11">
      <c r="B8" s="76"/>
      <c r="C8" s="76"/>
      <c r="D8" s="76"/>
    </row>
    <row r="9" spans="2:11">
      <c r="B9" s="76"/>
      <c r="C9" s="76"/>
      <c r="D9" s="76"/>
    </row>
    <row r="11" spans="2:11">
      <c r="B11" s="132" t="s">
        <v>223</v>
      </c>
      <c r="C11" s="212" t="s">
        <v>224</v>
      </c>
      <c r="D11" s="130"/>
      <c r="F11" s="106" t="s">
        <v>21</v>
      </c>
      <c r="G11" s="106"/>
      <c r="H11" s="106"/>
      <c r="I11" s="106"/>
      <c r="J11" s="106"/>
      <c r="K11" s="106"/>
    </row>
    <row r="12" spans="2:11" s="48" customFormat="1">
      <c r="B12" s="132" t="s">
        <v>225</v>
      </c>
      <c r="C12" s="132" t="s">
        <v>226</v>
      </c>
      <c r="D12" s="132" t="s">
        <v>227</v>
      </c>
      <c r="F12" s="114" t="s">
        <v>228</v>
      </c>
      <c r="G12" s="114"/>
      <c r="H12" s="114"/>
      <c r="I12" s="114"/>
      <c r="J12" s="114"/>
      <c r="K12" s="114"/>
    </row>
    <row r="13" spans="2:11" s="2" customFormat="1">
      <c r="B13" s="213" t="str">
        <f>IFERROR(INDEX(HiddenSheet!$A$1:$A$1004,MATCH(C13,HiddenSheet!$B$1:$B$1004,0)),"-")</f>
        <v>American Bureau of Shipping</v>
      </c>
      <c r="C13" s="214" t="str">
        <f>HiddenSheet!BA2</f>
        <v>Guide for the certification of offshore mooring chain</v>
      </c>
      <c r="D13" s="213">
        <f>IFERROR(INDEX(HiddenSheet!$C$1:$C$1004,MATCH(C13,HiddenSheet!$B$1:$B$1004,0)),"-")</f>
        <v>2017</v>
      </c>
      <c r="F13" s="114"/>
      <c r="G13" s="114"/>
      <c r="H13" s="114"/>
      <c r="I13" s="114"/>
      <c r="J13" s="114"/>
      <c r="K13" s="114"/>
    </row>
    <row r="14" spans="2:11" s="2" customFormat="1">
      <c r="B14" s="213" t="str">
        <f>IFERROR(INDEX(HiddenSheet!$A$1:$A$1004,MATCH(C14,HiddenSheet!$B$1:$B$1004,0)),"-")</f>
        <v>American Petroleum Institute</v>
      </c>
      <c r="C14" s="214" t="str">
        <f>HiddenSheet!BA3</f>
        <v>API Spec 2F Specification for mooring chain</v>
      </c>
      <c r="D14" s="213">
        <f>IFERROR(INDEX(HiddenSheet!$C$1:$C$1004,MATCH(C14,HiddenSheet!$B$1:$B$1004,0)),"-")</f>
        <v>1997</v>
      </c>
      <c r="F14" s="114"/>
      <c r="G14" s="114"/>
      <c r="H14" s="114"/>
      <c r="I14" s="114"/>
      <c r="J14" s="114"/>
      <c r="K14" s="114"/>
    </row>
    <row r="15" spans="2:11" s="2" customFormat="1">
      <c r="B15" s="213" t="str">
        <f>IFERROR(INDEX(HiddenSheet!$A$1:$A$1004,MATCH(C15,HiddenSheet!$B$1:$B$1004,0)),"-")</f>
        <v>Bureau Veritas</v>
      </c>
      <c r="C15" s="214" t="str">
        <f>HiddenSheet!BA4</f>
        <v>NI 604 Fatigue of top chain of mooring lines due to in-plane and out-of-plane bendings</v>
      </c>
      <c r="D15" s="213">
        <f>IFERROR(INDEX(HiddenSheet!$C$1:$C$1004,MATCH(C15,HiddenSheet!$B$1:$B$1004,0)),"-")</f>
        <v>2014</v>
      </c>
      <c r="F15" s="114"/>
      <c r="G15" s="114"/>
      <c r="H15" s="114"/>
      <c r="I15" s="114"/>
      <c r="J15" s="114"/>
      <c r="K15" s="114"/>
    </row>
    <row r="16" spans="2:11" s="2" customFormat="1">
      <c r="B16" s="213" t="str">
        <f>IFERROR(INDEX(HiddenSheet!$A$1:$A$1004,MATCH(C16,HiddenSheet!$B$1:$B$1004,0)),"-")</f>
        <v>ClassNK</v>
      </c>
      <c r="C16" s="214" t="str">
        <f>HiddenSheet!BA5</f>
        <v>Anchor chain cables and accessories including chafing chain for emergency towing arrangements W18</v>
      </c>
      <c r="D16" s="213">
        <f>IFERROR(INDEX(HiddenSheet!$C$1:$C$1004,MATCH(C16,HiddenSheet!$B$1:$B$1004,0)),"-")</f>
        <v>2021</v>
      </c>
      <c r="F16" s="114"/>
      <c r="G16" s="114"/>
      <c r="H16" s="114"/>
      <c r="I16" s="114"/>
      <c r="J16" s="114"/>
      <c r="K16" s="114"/>
    </row>
    <row r="17" spans="2:11" s="2" customFormat="1">
      <c r="B17" s="213" t="str">
        <f>IFERROR(INDEX(HiddenSheet!$A$1:$A$1004,MATCH(C17,HiddenSheet!$B$1:$B$1004,0)),"-")</f>
        <v>Det Norske Veritas</v>
      </c>
      <c r="C17" s="214" t="str">
        <f>HiddenSheet!BA6</f>
        <v>DNV-OS-E302 Offshore mooring chain</v>
      </c>
      <c r="D17" s="213">
        <f>IFERROR(INDEX(HiddenSheet!$C$1:$C$1004,MATCH(C17,HiddenSheet!$B$1:$B$1004,0)),"-")</f>
        <v>2018</v>
      </c>
      <c r="F17" s="114"/>
      <c r="G17" s="114"/>
      <c r="H17" s="114"/>
      <c r="I17" s="114"/>
      <c r="J17" s="114"/>
      <c r="K17" s="114"/>
    </row>
    <row r="18" spans="2:11" s="2" customFormat="1">
      <c r="B18" s="213" t="str">
        <f>IFERROR(INDEX(HiddenSheet!$A$1:$A$1004,MATCH(C18,HiddenSheet!$B$1:$B$1004,0)),"-")</f>
        <v>Det Norske Veritas</v>
      </c>
      <c r="C18" s="214" t="str">
        <f>HiddenSheet!BA7</f>
        <v xml:space="preserve">DNVGL-CP-0237 Offshore mooring chain and accessories </v>
      </c>
      <c r="D18" s="213">
        <f>IFERROR(INDEX(HiddenSheet!$C$1:$C$1004,MATCH(C18,HiddenSheet!$B$1:$B$1004,0)),"-")</f>
        <v>2018</v>
      </c>
      <c r="F18" s="114"/>
      <c r="G18" s="114"/>
      <c r="H18" s="114"/>
      <c r="I18" s="114"/>
      <c r="J18" s="114"/>
      <c r="K18" s="114"/>
    </row>
    <row r="19" spans="2:11" s="2" customFormat="1" ht="30">
      <c r="B19" s="213" t="str">
        <f>IFERROR(INDEX(HiddenSheet!$A$1:$A$1004,MATCH(C19,HiddenSheet!$B$1:$B$1004,0)),"-")</f>
        <v>International Organisation for Standardisation</v>
      </c>
      <c r="C19" s="214" t="str">
        <f>HiddenSheet!BA8</f>
        <v>ISO 1704 Ships and marine technology - Stud-link anchor chains</v>
      </c>
      <c r="D19" s="213">
        <f>IFERROR(INDEX(HiddenSheet!$C$1:$C$1004,MATCH(C19,HiddenSheet!$B$1:$B$1004,0)),"-")</f>
        <v>2022</v>
      </c>
      <c r="F19" s="114"/>
      <c r="G19" s="114"/>
      <c r="H19" s="114"/>
      <c r="I19" s="114"/>
      <c r="J19" s="114"/>
      <c r="K19" s="114"/>
    </row>
    <row r="20" spans="2:11" s="2" customFormat="1" ht="30">
      <c r="B20" s="213" t="str">
        <f>IFERROR(INDEX(HiddenSheet!$A$1:$A$1004,MATCH(C20,HiddenSheet!$B$1:$B$1004,0)),"-")</f>
        <v>International Organisation for Standardisation</v>
      </c>
      <c r="C20" s="214" t="str">
        <f>HiddenSheet!BA9</f>
        <v xml:space="preserve">ISO 20438:2017 Ships and marine technology — Offshore mooring chains </v>
      </c>
      <c r="D20" s="213">
        <f>IFERROR(INDEX(HiddenSheet!$C$1:$C$1004,MATCH(C20,HiddenSheet!$B$1:$B$1004,0)),"-")</f>
        <v>2017</v>
      </c>
      <c r="F20" s="114"/>
      <c r="G20" s="114"/>
      <c r="H20" s="114"/>
      <c r="I20" s="114"/>
      <c r="J20" s="114"/>
      <c r="K20" s="114"/>
    </row>
    <row r="21" spans="2:11" s="2" customFormat="1">
      <c r="B21" s="213" t="str">
        <f>IFERROR(INDEX(HiddenSheet!$A$1:$A$1004,MATCH(C21,HiddenSheet!$B$1:$B$1004,0)),"-")</f>
        <v>Lloyds Register</v>
      </c>
      <c r="C21" s="214" t="str">
        <f>HiddenSheet!BA10</f>
        <v>Materials and Qualification Procedures for Ships Book H Procedures for Approval of a Works or Proving Establishment for Chain Cable or Wire Rope</v>
      </c>
      <c r="D21" s="213">
        <f>IFERROR(INDEX(HiddenSheet!$C$1:$C$1004,MATCH(C21,HiddenSheet!$B$1:$B$1004,0)),"-")</f>
        <v>2020</v>
      </c>
      <c r="F21" s="114"/>
      <c r="G21" s="114"/>
      <c r="H21" s="114"/>
      <c r="I21" s="114"/>
      <c r="J21" s="114"/>
      <c r="K21" s="114"/>
    </row>
    <row r="22" spans="2:11" s="2" customFormat="1">
      <c r="B22" s="213" t="str">
        <f>IFERROR(INDEX(HiddenSheet!$A$1:$A$1004,MATCH(C22,HiddenSheet!$B$1:$B$1004,0)),"-")</f>
        <v>Lloyds Register</v>
      </c>
      <c r="C22" s="214" t="str">
        <f>HiddenSheet!BA11</f>
        <v>Materials and Qualification Procedures for Ships Book H Procedures for Approval of a Works or Proving Establishment for Chain Cable or Wire Rope</v>
      </c>
      <c r="D22" s="213">
        <f>IFERROR(INDEX(HiddenSheet!$C$1:$C$1004,MATCH(C22,HiddenSheet!$B$1:$B$1004,0)),"-")</f>
        <v>2020</v>
      </c>
      <c r="F22" s="114"/>
      <c r="G22" s="114"/>
      <c r="H22" s="114"/>
      <c r="I22" s="114"/>
      <c r="J22" s="114"/>
      <c r="K22" s="114"/>
    </row>
    <row r="23" spans="2:11" s="2" customFormat="1">
      <c r="B23" s="213" t="str">
        <f>IFERROR(INDEX(HiddenSheet!$A$1:$A$1004,MATCH(C23,HiddenSheet!$B$1:$B$1004,0)),"-")</f>
        <v>-</v>
      </c>
      <c r="C23" s="214" t="str">
        <f>HiddenSheet!BA12</f>
        <v/>
      </c>
      <c r="D23" s="213" t="str">
        <f>IFERROR(INDEX(HiddenSheet!$C$1:$C$1004,MATCH(C23,HiddenSheet!$B$1:$B$1004,0)),"-")</f>
        <v>-</v>
      </c>
      <c r="F23" s="114"/>
      <c r="G23" s="114"/>
      <c r="H23" s="114"/>
      <c r="I23" s="114"/>
      <c r="J23" s="114"/>
      <c r="K23" s="114"/>
    </row>
    <row r="24" spans="2:11" s="2" customFormat="1">
      <c r="B24" s="213" t="str">
        <f>IFERROR(INDEX(HiddenSheet!$A$1:$A$1004,MATCH(C24,HiddenSheet!$B$1:$B$1004,0)),"-")</f>
        <v>-</v>
      </c>
      <c r="C24" s="214" t="str">
        <f>HiddenSheet!BA13</f>
        <v/>
      </c>
      <c r="D24" s="213" t="str">
        <f>IFERROR(INDEX(HiddenSheet!$C$1:$C$1004,MATCH(C24,HiddenSheet!$B$1:$B$1004,0)),"-")</f>
        <v>-</v>
      </c>
      <c r="F24" s="114"/>
      <c r="G24" s="114"/>
      <c r="H24" s="114"/>
      <c r="I24" s="114"/>
      <c r="J24" s="114"/>
      <c r="K24" s="114"/>
    </row>
    <row r="25" spans="2:11" s="2" customFormat="1">
      <c r="B25" s="213" t="str">
        <f>IFERROR(INDEX(HiddenSheet!$A$1:$A$1004,MATCH(C25,HiddenSheet!$B$1:$B$1004,0)),"-")</f>
        <v>-</v>
      </c>
      <c r="C25" s="214" t="str">
        <f>HiddenSheet!BA14</f>
        <v/>
      </c>
      <c r="D25" s="213" t="str">
        <f>IFERROR(INDEX(HiddenSheet!$C$1:$C$1004,MATCH(C25,HiddenSheet!$B$1:$B$1004,0)),"-")</f>
        <v>-</v>
      </c>
      <c r="F25" s="114"/>
      <c r="G25" s="114"/>
      <c r="H25" s="114"/>
      <c r="I25" s="114"/>
      <c r="J25" s="114"/>
      <c r="K25" s="114"/>
    </row>
    <row r="26" spans="2:11" s="2" customFormat="1">
      <c r="B26" s="213" t="str">
        <f>IFERROR(INDEX(HiddenSheet!$A$1:$A$1004,MATCH(C26,HiddenSheet!$B$1:$B$1004,0)),"-")</f>
        <v>-</v>
      </c>
      <c r="C26" s="214" t="str">
        <f>HiddenSheet!BA15</f>
        <v/>
      </c>
      <c r="D26" s="213" t="str">
        <f>IFERROR(INDEX(HiddenSheet!$C$1:$C$1004,MATCH(C26,HiddenSheet!$B$1:$B$1004,0)),"-")</f>
        <v>-</v>
      </c>
      <c r="F26" s="114"/>
      <c r="G26" s="114"/>
      <c r="H26" s="114"/>
      <c r="I26" s="114"/>
      <c r="J26" s="114"/>
      <c r="K26" s="114"/>
    </row>
    <row r="27" spans="2:11" s="2" customFormat="1">
      <c r="B27" s="213" t="str">
        <f>IFERROR(INDEX(HiddenSheet!$A$1:$A$1004,MATCH(C27,HiddenSheet!$B$1:$B$1004,0)),"-")</f>
        <v>-</v>
      </c>
      <c r="C27" s="214" t="str">
        <f>HiddenSheet!BA16</f>
        <v/>
      </c>
      <c r="D27" s="213" t="str">
        <f>IFERROR(INDEX(HiddenSheet!$C$1:$C$1004,MATCH(C27,HiddenSheet!$B$1:$B$1004,0)),"-")</f>
        <v>-</v>
      </c>
      <c r="F27" s="114"/>
      <c r="G27" s="114"/>
      <c r="H27" s="114"/>
      <c r="I27" s="114"/>
      <c r="J27" s="114"/>
      <c r="K27" s="114"/>
    </row>
    <row r="28" spans="2:11" s="2" customFormat="1">
      <c r="B28" s="213" t="str">
        <f>IFERROR(INDEX(HiddenSheet!$A$1:$A$1004,MATCH(C28,HiddenSheet!$B$1:$B$1004,0)),"-")</f>
        <v>-</v>
      </c>
      <c r="C28" s="214" t="str">
        <f>HiddenSheet!BA17</f>
        <v/>
      </c>
      <c r="D28" s="213" t="str">
        <f>IFERROR(INDEX(HiddenSheet!$C$1:$C$1004,MATCH(C28,HiddenSheet!$B$1:$B$1004,0)),"-")</f>
        <v>-</v>
      </c>
      <c r="F28" s="114"/>
      <c r="G28" s="114"/>
      <c r="H28" s="114"/>
      <c r="I28" s="114"/>
      <c r="J28" s="114"/>
      <c r="K28" s="114"/>
    </row>
    <row r="29" spans="2:11" s="2" customFormat="1">
      <c r="B29" s="213" t="str">
        <f>IFERROR(INDEX(HiddenSheet!$A$1:$A$1004,MATCH(C29,HiddenSheet!$B$1:$B$1004,0)),"-")</f>
        <v>-</v>
      </c>
      <c r="C29" s="214" t="str">
        <f>HiddenSheet!BA18</f>
        <v/>
      </c>
      <c r="D29" s="213" t="str">
        <f>IFERROR(INDEX(HiddenSheet!$C$1:$C$1004,MATCH(C29,HiddenSheet!$B$1:$B$1004,0)),"-")</f>
        <v>-</v>
      </c>
      <c r="F29" s="114"/>
      <c r="G29" s="114"/>
      <c r="H29" s="114"/>
      <c r="I29" s="114"/>
      <c r="J29" s="114"/>
      <c r="K29" s="114"/>
    </row>
    <row r="30" spans="2:11" s="2" customFormat="1">
      <c r="B30" s="213" t="str">
        <f>IFERROR(INDEX(HiddenSheet!$A$1:$A$1004,MATCH(C30,HiddenSheet!$B$1:$B$1004,0)),"-")</f>
        <v>-</v>
      </c>
      <c r="C30" s="214" t="str">
        <f>HiddenSheet!BA19</f>
        <v/>
      </c>
      <c r="D30" s="213" t="str">
        <f>IFERROR(INDEX(HiddenSheet!$C$1:$C$1004,MATCH(C30,HiddenSheet!$B$1:$B$1004,0)),"-")</f>
        <v>-</v>
      </c>
      <c r="F30" s="114"/>
      <c r="G30" s="114"/>
      <c r="H30" s="114"/>
      <c r="I30" s="114"/>
      <c r="J30" s="114"/>
      <c r="K30" s="114"/>
    </row>
    <row r="31" spans="2:11" s="2" customFormat="1">
      <c r="B31" s="213" t="str">
        <f>IFERROR(INDEX(HiddenSheet!$A$1:$A$1004,MATCH(C31,HiddenSheet!$B$1:$B$1004,0)),"-")</f>
        <v>-</v>
      </c>
      <c r="C31" s="214" t="str">
        <f>HiddenSheet!BA20</f>
        <v/>
      </c>
      <c r="D31" s="213" t="str">
        <f>IFERROR(INDEX(HiddenSheet!$C$1:$C$1004,MATCH(C31,HiddenSheet!$B$1:$B$1004,0)),"-")</f>
        <v>-</v>
      </c>
      <c r="F31" s="114"/>
      <c r="G31" s="114"/>
      <c r="H31" s="114"/>
      <c r="I31" s="114"/>
      <c r="J31" s="114"/>
      <c r="K31" s="114"/>
    </row>
    <row r="32" spans="2:11" s="2" customFormat="1">
      <c r="B32" s="213" t="str">
        <f>IFERROR(INDEX(HiddenSheet!$A$1:$A$1004,MATCH(C32,HiddenSheet!$B$1:$B$1004,0)),"-")</f>
        <v>-</v>
      </c>
      <c r="C32" s="214" t="str">
        <f>HiddenSheet!BA21</f>
        <v/>
      </c>
      <c r="D32" s="213" t="str">
        <f>IFERROR(INDEX(HiddenSheet!$C$1:$C$1004,MATCH(C32,HiddenSheet!$B$1:$B$1004,0)),"-")</f>
        <v>-</v>
      </c>
      <c r="F32" s="114"/>
      <c r="G32" s="114"/>
      <c r="H32" s="114"/>
      <c r="I32" s="114"/>
      <c r="J32" s="114"/>
      <c r="K32" s="114"/>
    </row>
    <row r="33" spans="2:11" s="2" customFormat="1">
      <c r="B33" s="213" t="str">
        <f>IFERROR(INDEX(HiddenSheet!$A$1:$A$1004,MATCH(C33,HiddenSheet!$B$1:$B$1004,0)),"-")</f>
        <v>-</v>
      </c>
      <c r="C33" s="214" t="str">
        <f>HiddenSheet!BA22</f>
        <v/>
      </c>
      <c r="D33" s="213" t="str">
        <f>IFERROR(INDEX(HiddenSheet!$C$1:$C$1004,MATCH(C33,HiddenSheet!$B$1:$B$1004,0)),"-")</f>
        <v>-</v>
      </c>
      <c r="F33" s="114"/>
      <c r="G33" s="114"/>
      <c r="H33" s="114"/>
      <c r="I33" s="114"/>
      <c r="J33" s="114"/>
      <c r="K33" s="114"/>
    </row>
    <row r="34" spans="2:11" s="2" customFormat="1">
      <c r="B34" s="213" t="str">
        <f>IFERROR(INDEX(HiddenSheet!$A$1:$A$1004,MATCH(C34,HiddenSheet!$B$1:$B$1004,0)),"-")</f>
        <v>-</v>
      </c>
      <c r="C34" s="214" t="str">
        <f>HiddenSheet!BA23</f>
        <v/>
      </c>
      <c r="D34" s="213" t="str">
        <f>IFERROR(INDEX(HiddenSheet!$C$1:$C$1004,MATCH(C34,HiddenSheet!$B$1:$B$1004,0)),"-")</f>
        <v>-</v>
      </c>
      <c r="F34" s="114"/>
      <c r="G34" s="114"/>
      <c r="H34" s="114"/>
      <c r="I34" s="114"/>
      <c r="J34" s="114"/>
      <c r="K34" s="114"/>
    </row>
    <row r="35" spans="2:11" s="2" customFormat="1">
      <c r="B35" s="213" t="str">
        <f>IFERROR(INDEX(HiddenSheet!$A$1:$A$1004,MATCH(C35,HiddenSheet!$B$1:$B$1004,0)),"-")</f>
        <v>-</v>
      </c>
      <c r="C35" s="214" t="str">
        <f>HiddenSheet!BA24</f>
        <v/>
      </c>
      <c r="D35" s="213" t="str">
        <f>IFERROR(INDEX(HiddenSheet!$C$1:$C$1004,MATCH(C35,HiddenSheet!$B$1:$B$1004,0)),"-")</f>
        <v>-</v>
      </c>
      <c r="F35" s="114"/>
      <c r="G35" s="114"/>
      <c r="H35" s="114"/>
      <c r="I35" s="114"/>
      <c r="J35" s="114"/>
      <c r="K35" s="114"/>
    </row>
    <row r="36" spans="2:11" s="2" customFormat="1">
      <c r="B36" s="213" t="str">
        <f>IFERROR(INDEX(HiddenSheet!$A$1:$A$1004,MATCH(C36,HiddenSheet!$B$1:$B$1004,0)),"-")</f>
        <v>-</v>
      </c>
      <c r="C36" s="214" t="str">
        <f>HiddenSheet!BA25</f>
        <v/>
      </c>
      <c r="D36" s="213" t="str">
        <f>IFERROR(INDEX(HiddenSheet!$C$1:$C$1004,MATCH(C36,HiddenSheet!$B$1:$B$1004,0)),"-")</f>
        <v>-</v>
      </c>
      <c r="F36" s="114"/>
      <c r="G36" s="114"/>
      <c r="H36" s="114"/>
      <c r="I36" s="114"/>
      <c r="J36" s="114"/>
      <c r="K36" s="114"/>
    </row>
    <row r="37" spans="2:11" s="2" customFormat="1">
      <c r="B37" s="213" t="str">
        <f>IFERROR(INDEX(HiddenSheet!$A$1:$A$1004,MATCH(C37,HiddenSheet!$B$1:$B$1004,0)),"-")</f>
        <v>-</v>
      </c>
      <c r="C37" s="214" t="str">
        <f>HiddenSheet!BA26</f>
        <v/>
      </c>
      <c r="D37" s="213" t="str">
        <f>IFERROR(INDEX(HiddenSheet!$C$1:$C$1004,MATCH(C37,HiddenSheet!$B$1:$B$1004,0)),"-")</f>
        <v>-</v>
      </c>
      <c r="F37" s="114"/>
      <c r="G37" s="114"/>
      <c r="H37" s="114"/>
      <c r="I37" s="114"/>
      <c r="J37" s="114"/>
      <c r="K37" s="114"/>
    </row>
    <row r="38" spans="2:11" s="2" customFormat="1">
      <c r="B38" s="213" t="str">
        <f>IFERROR(INDEX(HiddenSheet!$A$1:$A$1004,MATCH(C38,HiddenSheet!$B$1:$B$1004,0)),"-")</f>
        <v>-</v>
      </c>
      <c r="C38" s="214" t="str">
        <f>HiddenSheet!BA27</f>
        <v/>
      </c>
      <c r="D38" s="213" t="str">
        <f>IFERROR(INDEX(HiddenSheet!$C$1:$C$1004,MATCH(C38,HiddenSheet!$B$1:$B$1004,0)),"-")</f>
        <v>-</v>
      </c>
      <c r="F38" s="114"/>
      <c r="G38" s="114"/>
      <c r="H38" s="114"/>
      <c r="I38" s="114"/>
      <c r="J38" s="114"/>
      <c r="K38" s="114"/>
    </row>
    <row r="39" spans="2:11" s="2" customFormat="1">
      <c r="B39" s="213" t="str">
        <f>IFERROR(INDEX(HiddenSheet!$A$1:$A$1004,MATCH(C39,HiddenSheet!$B$1:$B$1004,0)),"-")</f>
        <v>-</v>
      </c>
      <c r="C39" s="214" t="str">
        <f>HiddenSheet!BA28</f>
        <v/>
      </c>
      <c r="D39" s="213" t="str">
        <f>IFERROR(INDEX(HiddenSheet!$C$1:$C$1004,MATCH(C39,HiddenSheet!$B$1:$B$1004,0)),"-")</f>
        <v>-</v>
      </c>
    </row>
    <row r="40" spans="2:11">
      <c r="B40" s="213" t="str">
        <f>IFERROR(INDEX(HiddenSheet!$A$1:$A$1004,MATCH(C40,HiddenSheet!$B$1:$B$1004,0)),"-")</f>
        <v>-</v>
      </c>
      <c r="C40" s="214" t="str">
        <f>HiddenSheet!BA29</f>
        <v/>
      </c>
      <c r="D40" s="213" t="str">
        <f>IFERROR(INDEX(HiddenSheet!$C$1:$C$1004,MATCH(C40,HiddenSheet!$B$1:$B$1004,0)),"-")</f>
        <v>-</v>
      </c>
    </row>
    <row r="41" spans="2:11">
      <c r="B41" s="213" t="str">
        <f>IFERROR(INDEX(HiddenSheet!$A$1:$A$1004,MATCH(C41,HiddenSheet!$B$1:$B$1004,0)),"-")</f>
        <v>-</v>
      </c>
      <c r="C41" s="214" t="str">
        <f>HiddenSheet!BA30</f>
        <v/>
      </c>
      <c r="D41" s="213" t="str">
        <f>IFERROR(INDEX(HiddenSheet!$C$1:$C$1004,MATCH(C41,HiddenSheet!$B$1:$B$1004,0)),"-")</f>
        <v>-</v>
      </c>
    </row>
    <row r="42" spans="2:11">
      <c r="B42" s="213" t="str">
        <f>IFERROR(INDEX(HiddenSheet!$A$1:$A$1004,MATCH(C42,HiddenSheet!$B$1:$B$1004,0)),"-")</f>
        <v>-</v>
      </c>
      <c r="C42" s="214" t="str">
        <f>HiddenSheet!BA31</f>
        <v/>
      </c>
      <c r="D42" s="213" t="str">
        <f>IFERROR(INDEX(HiddenSheet!$C$1:$C$1004,MATCH(C42,HiddenSheet!$B$1:$B$1004,0)),"-")</f>
        <v>-</v>
      </c>
    </row>
    <row r="43" spans="2:11">
      <c r="B43" s="213" t="str">
        <f>IFERROR(INDEX(HiddenSheet!$A$1:$A$1004,MATCH(C43,HiddenSheet!$B$1:$B$1004,0)),"-")</f>
        <v>-</v>
      </c>
      <c r="C43" s="214" t="str">
        <f>HiddenSheet!BA32</f>
        <v/>
      </c>
      <c r="D43" s="213" t="str">
        <f>IFERROR(INDEX(HiddenSheet!$C$1:$C$1004,MATCH(C43,HiddenSheet!$B$1:$B$1004,0)),"-")</f>
        <v>-</v>
      </c>
    </row>
    <row r="44" spans="2:11">
      <c r="B44" s="213" t="str">
        <f>IFERROR(INDEX(HiddenSheet!$A$1:$A$1004,MATCH(C44,HiddenSheet!$B$1:$B$1004,0)),"-")</f>
        <v>-</v>
      </c>
      <c r="C44" s="214" t="str">
        <f>HiddenSheet!BA33</f>
        <v/>
      </c>
      <c r="D44" s="213" t="str">
        <f>IFERROR(INDEX(HiddenSheet!$C$1:$C$1004,MATCH(C44,HiddenSheet!$B$1:$B$1004,0)),"-")</f>
        <v>-</v>
      </c>
    </row>
    <row r="45" spans="2:11">
      <c r="B45" s="213" t="str">
        <f>IFERROR(INDEX(HiddenSheet!$A$1:$A$1004,MATCH(C45,HiddenSheet!$B$1:$B$1004,0)),"-")</f>
        <v>-</v>
      </c>
      <c r="C45" s="214" t="str">
        <f>HiddenSheet!BA34</f>
        <v/>
      </c>
      <c r="D45" s="213" t="str">
        <f>IFERROR(INDEX(HiddenSheet!$C$1:$C$1004,MATCH(C45,HiddenSheet!$B$1:$B$1004,0)),"-")</f>
        <v>-</v>
      </c>
    </row>
    <row r="46" spans="2:11">
      <c r="B46" s="213" t="str">
        <f>IFERROR(INDEX(HiddenSheet!$A$1:$A$1004,MATCH(C46,HiddenSheet!$B$1:$B$1004,0)),"-")</f>
        <v>-</v>
      </c>
      <c r="C46" s="214" t="str">
        <f>HiddenSheet!BA35</f>
        <v/>
      </c>
      <c r="D46" s="213" t="str">
        <f>IFERROR(INDEX(HiddenSheet!$C$1:$C$1004,MATCH(C46,HiddenSheet!$B$1:$B$1004,0)),"-")</f>
        <v>-</v>
      </c>
    </row>
    <row r="47" spans="2:11">
      <c r="B47" s="213" t="str">
        <f>IFERROR(INDEX(HiddenSheet!$A$1:$A$1004,MATCH(C47,HiddenSheet!$B$1:$B$1004,0)),"-")</f>
        <v>-</v>
      </c>
      <c r="C47" s="214" t="str">
        <f>HiddenSheet!BA36</f>
        <v/>
      </c>
      <c r="D47" s="213" t="str">
        <f>IFERROR(INDEX(HiddenSheet!$C$1:$C$1004,MATCH(C47,HiddenSheet!$B$1:$B$1004,0)),"-")</f>
        <v>-</v>
      </c>
    </row>
    <row r="48" spans="2:11">
      <c r="B48" s="213" t="str">
        <f>IFERROR(INDEX(HiddenSheet!$A$1:$A$1004,MATCH(C48,HiddenSheet!$B$1:$B$1004,0)),"-")</f>
        <v>-</v>
      </c>
      <c r="C48" s="214" t="str">
        <f>HiddenSheet!BA37</f>
        <v/>
      </c>
      <c r="D48" s="213" t="str">
        <f>IFERROR(INDEX(HiddenSheet!$C$1:$C$1004,MATCH(C48,HiddenSheet!$B$1:$B$1004,0)),"-")</f>
        <v>-</v>
      </c>
    </row>
    <row r="49" spans="2:4">
      <c r="B49" s="213" t="str">
        <f>IFERROR(INDEX(HiddenSheet!$A$1:$A$1004,MATCH(C49,HiddenSheet!$B$1:$B$1004,0)),"-")</f>
        <v>-</v>
      </c>
      <c r="C49" s="214" t="str">
        <f>HiddenSheet!BA38</f>
        <v/>
      </c>
      <c r="D49" s="213" t="str">
        <f>IFERROR(INDEX(HiddenSheet!$C$1:$C$1004,MATCH(C49,HiddenSheet!$B$1:$B$1004,0)),"-")</f>
        <v>-</v>
      </c>
    </row>
    <row r="50" spans="2:4">
      <c r="B50" s="213" t="str">
        <f>IFERROR(INDEX(HiddenSheet!$A$1:$A$1004,MATCH(C50,HiddenSheet!$B$1:$B$1004,0)),"-")</f>
        <v>-</v>
      </c>
      <c r="C50" s="214" t="str">
        <f>HiddenSheet!BA39</f>
        <v/>
      </c>
      <c r="D50" s="213" t="str">
        <f>IFERROR(INDEX(HiddenSheet!$C$1:$C$1004,MATCH(C50,HiddenSheet!$B$1:$B$1004,0)),"-")</f>
        <v>-</v>
      </c>
    </row>
    <row r="51" spans="2:4">
      <c r="B51" s="213" t="str">
        <f>IFERROR(INDEX(HiddenSheet!$A$1:$A$1004,MATCH(C51,HiddenSheet!$B$1:$B$1004,0)),"-")</f>
        <v>-</v>
      </c>
      <c r="C51" s="214" t="str">
        <f>HiddenSheet!BA40</f>
        <v/>
      </c>
      <c r="D51" s="213" t="str">
        <f>IFERROR(INDEX(HiddenSheet!$C$1:$C$1004,MATCH(C51,HiddenSheet!$B$1:$B$1004,0)),"-")</f>
        <v>-</v>
      </c>
    </row>
    <row r="52" spans="2:4">
      <c r="B52" s="213" t="str">
        <f>IFERROR(INDEX(HiddenSheet!$A$1:$A$1004,MATCH(C52,HiddenSheet!$B$1:$B$1004,0)),"-")</f>
        <v>-</v>
      </c>
      <c r="C52" s="214" t="str">
        <f>HiddenSheet!BA41</f>
        <v/>
      </c>
      <c r="D52" s="213" t="str">
        <f>IFERROR(INDEX(HiddenSheet!$C$1:$C$1004,MATCH(C52,HiddenSheet!$B$1:$B$1004,0)),"-")</f>
        <v>-</v>
      </c>
    </row>
    <row r="53" spans="2:4">
      <c r="B53" s="213" t="str">
        <f>IFERROR(INDEX(HiddenSheet!$A$1:$A$1004,MATCH(C53,HiddenSheet!$B$1:$B$1004,0)),"-")</f>
        <v>-</v>
      </c>
      <c r="C53" s="214" t="str">
        <f>HiddenSheet!BA42</f>
        <v/>
      </c>
      <c r="D53" s="213" t="str">
        <f>IFERROR(INDEX(HiddenSheet!$C$1:$C$1004,MATCH(C53,HiddenSheet!$B$1:$B$1004,0)),"-")</f>
        <v>-</v>
      </c>
    </row>
    <row r="54" spans="2:4">
      <c r="B54" s="213" t="str">
        <f>IFERROR(INDEX(HiddenSheet!$A$1:$A$1004,MATCH(C54,HiddenSheet!$B$1:$B$1004,0)),"-")</f>
        <v>-</v>
      </c>
      <c r="C54" s="214" t="str">
        <f>HiddenSheet!BA43</f>
        <v/>
      </c>
      <c r="D54" s="213" t="str">
        <f>IFERROR(INDEX(HiddenSheet!$C$1:$C$1004,MATCH(C54,HiddenSheet!$B$1:$B$1004,0)),"-")</f>
        <v>-</v>
      </c>
    </row>
    <row r="55" spans="2:4">
      <c r="B55" s="213" t="str">
        <f>IFERROR(INDEX(HiddenSheet!$A$1:$A$1004,MATCH(C55,HiddenSheet!$B$1:$B$1004,0)),"-")</f>
        <v>-</v>
      </c>
      <c r="C55" s="214" t="str">
        <f>HiddenSheet!BA44</f>
        <v/>
      </c>
      <c r="D55" s="213" t="str">
        <f>IFERROR(INDEX(HiddenSheet!$C$1:$C$1004,MATCH(C55,HiddenSheet!$B$1:$B$1004,0)),"-")</f>
        <v>-</v>
      </c>
    </row>
    <row r="56" spans="2:4">
      <c r="B56" s="213" t="str">
        <f>IFERROR(INDEX(HiddenSheet!$A$1:$A$1004,MATCH(C56,HiddenSheet!$B$1:$B$1004,0)),"-")</f>
        <v>-</v>
      </c>
      <c r="C56" s="214" t="str">
        <f>HiddenSheet!BA45</f>
        <v/>
      </c>
      <c r="D56" s="213" t="str">
        <f>IFERROR(INDEX(HiddenSheet!$C$1:$C$1004,MATCH(C56,HiddenSheet!$B$1:$B$1004,0)),"-")</f>
        <v>-</v>
      </c>
    </row>
    <row r="57" spans="2:4">
      <c r="B57" s="213" t="str">
        <f>IFERROR(INDEX(HiddenSheet!$A$1:$A$1004,MATCH(C57,HiddenSheet!$B$1:$B$1004,0)),"-")</f>
        <v>-</v>
      </c>
      <c r="C57" s="214" t="str">
        <f>HiddenSheet!BA46</f>
        <v/>
      </c>
      <c r="D57" s="213" t="str">
        <f>IFERROR(INDEX(HiddenSheet!$C$1:$C$1004,MATCH(C57,HiddenSheet!$B$1:$B$1004,0)),"-")</f>
        <v>-</v>
      </c>
    </row>
    <row r="58" spans="2:4">
      <c r="B58" s="213" t="str">
        <f>IFERROR(INDEX(HiddenSheet!$A$1:$A$1004,MATCH(C58,HiddenSheet!$B$1:$B$1004,0)),"-")</f>
        <v>-</v>
      </c>
      <c r="C58" s="214" t="str">
        <f>HiddenSheet!BA47</f>
        <v/>
      </c>
      <c r="D58" s="213" t="str">
        <f>IFERROR(INDEX(HiddenSheet!$C$1:$C$1004,MATCH(C58,HiddenSheet!$B$1:$B$1004,0)),"-")</f>
        <v>-</v>
      </c>
    </row>
    <row r="59" spans="2:4">
      <c r="B59" s="213" t="str">
        <f>IFERROR(INDEX(HiddenSheet!$A$1:$A$1004,MATCH(C59,HiddenSheet!$B$1:$B$1004,0)),"-")</f>
        <v>-</v>
      </c>
      <c r="C59" s="214" t="str">
        <f>HiddenSheet!BA48</f>
        <v/>
      </c>
      <c r="D59" s="213" t="str">
        <f>IFERROR(INDEX(HiddenSheet!$C$1:$C$1004,MATCH(C59,HiddenSheet!$B$1:$B$1004,0)),"-")</f>
        <v>-</v>
      </c>
    </row>
    <row r="60" spans="2:4">
      <c r="B60" s="213" t="str">
        <f>IFERROR(INDEX(HiddenSheet!$A$1:$A$1004,MATCH(C60,HiddenSheet!$B$1:$B$1004,0)),"-")</f>
        <v>-</v>
      </c>
      <c r="C60" s="214" t="str">
        <f>HiddenSheet!BA49</f>
        <v/>
      </c>
      <c r="D60" s="213" t="str">
        <f>IFERROR(INDEX(HiddenSheet!$C$1:$C$1004,MATCH(C60,HiddenSheet!$B$1:$B$1004,0)),"-")</f>
        <v>-</v>
      </c>
    </row>
    <row r="61" spans="2:4">
      <c r="B61" s="213" t="str">
        <f>IFERROR(INDEX(HiddenSheet!$A$1:$A$1004,MATCH(C61,HiddenSheet!$B$1:$B$1004,0)),"-")</f>
        <v>-</v>
      </c>
      <c r="C61" s="214" t="str">
        <f>HiddenSheet!BA50</f>
        <v/>
      </c>
      <c r="D61" s="213" t="str">
        <f>IFERROR(INDEX(HiddenSheet!$C$1:$C$1004,MATCH(C61,HiddenSheet!$B$1:$B$1004,0)),"-")</f>
        <v>-</v>
      </c>
    </row>
    <row r="62" spans="2:4">
      <c r="B62" s="213" t="str">
        <f>IFERROR(INDEX(HiddenSheet!$A$1:$A$1004,MATCH(C62,HiddenSheet!$B$1:$B$1004,0)),"-")</f>
        <v>-</v>
      </c>
      <c r="C62" s="214" t="str">
        <f>HiddenSheet!BA51</f>
        <v/>
      </c>
      <c r="D62" s="213" t="str">
        <f>IFERROR(INDEX(HiddenSheet!$C$1:$C$1004,MATCH(C62,HiddenSheet!$B$1:$B$1004,0)),"-")</f>
        <v>-</v>
      </c>
    </row>
    <row r="63" spans="2:4">
      <c r="B63" s="213" t="str">
        <f>IFERROR(INDEX(HiddenSheet!$A$1:$A$1004,MATCH(C63,HiddenSheet!$B$1:$B$1004,0)),"-")</f>
        <v>-</v>
      </c>
      <c r="C63" s="214" t="str">
        <f>HiddenSheet!BA52</f>
        <v/>
      </c>
      <c r="D63" s="213" t="str">
        <f>IFERROR(INDEX(HiddenSheet!$C$1:$C$1004,MATCH(C63,HiddenSheet!$B$1:$B$1004,0)),"-")</f>
        <v>-</v>
      </c>
    </row>
    <row r="64" spans="2:4">
      <c r="B64" s="213" t="str">
        <f>IFERROR(INDEX(HiddenSheet!$A$1:$A$1004,MATCH(C64,HiddenSheet!$B$1:$B$1004,0)),"-")</f>
        <v>-</v>
      </c>
      <c r="C64" s="214" t="str">
        <f>HiddenSheet!BA53</f>
        <v/>
      </c>
      <c r="D64" s="213" t="str">
        <f>IFERROR(INDEX(HiddenSheet!$C$1:$C$1004,MATCH(C64,HiddenSheet!$B$1:$B$1004,0)),"-")</f>
        <v>-</v>
      </c>
    </row>
    <row r="65" spans="2:4">
      <c r="B65" s="213" t="str">
        <f>IFERROR(INDEX(HiddenSheet!$A$1:$A$1004,MATCH(C65,HiddenSheet!$B$1:$B$1004,0)),"-")</f>
        <v>-</v>
      </c>
      <c r="C65" s="214" t="str">
        <f>HiddenSheet!BA54</f>
        <v/>
      </c>
      <c r="D65" s="213" t="str">
        <f>IFERROR(INDEX(HiddenSheet!$C$1:$C$1004,MATCH(C65,HiddenSheet!$B$1:$B$1004,0)),"-")</f>
        <v>-</v>
      </c>
    </row>
    <row r="66" spans="2:4">
      <c r="B66" s="213" t="str">
        <f>IFERROR(INDEX(HiddenSheet!$A$1:$A$1004,MATCH(C66,HiddenSheet!$B$1:$B$1004,0)),"-")</f>
        <v>-</v>
      </c>
      <c r="C66" s="214" t="str">
        <f>HiddenSheet!BA55</f>
        <v/>
      </c>
      <c r="D66" s="213" t="str">
        <f>IFERROR(INDEX(HiddenSheet!$C$1:$C$1004,MATCH(C66,HiddenSheet!$B$1:$B$1004,0)),"-")</f>
        <v>-</v>
      </c>
    </row>
    <row r="67" spans="2:4">
      <c r="B67" s="213" t="str">
        <f>IFERROR(INDEX(HiddenSheet!$A$1:$A$1004,MATCH(C67,HiddenSheet!$B$1:$B$1004,0)),"-")</f>
        <v>-</v>
      </c>
      <c r="C67" s="214" t="str">
        <f>HiddenSheet!BA56</f>
        <v/>
      </c>
      <c r="D67" s="213" t="str">
        <f>IFERROR(INDEX(HiddenSheet!$C$1:$C$1004,MATCH(C67,HiddenSheet!$B$1:$B$1004,0)),"-")</f>
        <v>-</v>
      </c>
    </row>
    <row r="68" spans="2:4">
      <c r="B68" s="213" t="str">
        <f>IFERROR(INDEX(HiddenSheet!$A$1:$A$1004,MATCH(C68,HiddenSheet!$B$1:$B$1004,0)),"-")</f>
        <v>-</v>
      </c>
      <c r="C68" s="214" t="str">
        <f>HiddenSheet!BA57</f>
        <v/>
      </c>
      <c r="D68" s="213" t="str">
        <f>IFERROR(INDEX(HiddenSheet!$C$1:$C$1004,MATCH(C68,HiddenSheet!$B$1:$B$1004,0)),"-")</f>
        <v>-</v>
      </c>
    </row>
    <row r="69" spans="2:4">
      <c r="B69" s="213" t="str">
        <f>IFERROR(INDEX(HiddenSheet!$A$1:$A$1004,MATCH(C69,HiddenSheet!$B$1:$B$1004,0)),"-")</f>
        <v>-</v>
      </c>
      <c r="C69" s="214" t="str">
        <f>HiddenSheet!BA58</f>
        <v/>
      </c>
      <c r="D69" s="213" t="str">
        <f>IFERROR(INDEX(HiddenSheet!$C$1:$C$1004,MATCH(C69,HiddenSheet!$B$1:$B$1004,0)),"-")</f>
        <v>-</v>
      </c>
    </row>
    <row r="70" spans="2:4">
      <c r="B70" s="213" t="str">
        <f>IFERROR(INDEX(HiddenSheet!$A$1:$A$1004,MATCH(C70,HiddenSheet!$B$1:$B$1004,0)),"-")</f>
        <v>-</v>
      </c>
      <c r="C70" s="214" t="str">
        <f>HiddenSheet!BA59</f>
        <v/>
      </c>
      <c r="D70" s="213" t="str">
        <f>IFERROR(INDEX(HiddenSheet!$C$1:$C$1004,MATCH(C70,HiddenSheet!$B$1:$B$1004,0)),"-")</f>
        <v>-</v>
      </c>
    </row>
    <row r="71" spans="2:4">
      <c r="B71" s="213" t="str">
        <f>IFERROR(INDEX(HiddenSheet!$A$1:$A$1004,MATCH(C71,HiddenSheet!$B$1:$B$1004,0)),"-")</f>
        <v>-</v>
      </c>
      <c r="C71" s="214" t="str">
        <f>HiddenSheet!BA60</f>
        <v/>
      </c>
      <c r="D71" s="213" t="str">
        <f>IFERROR(INDEX(HiddenSheet!$C$1:$C$1004,MATCH(C71,HiddenSheet!$B$1:$B$1004,0)),"-")</f>
        <v>-</v>
      </c>
    </row>
    <row r="72" spans="2:4">
      <c r="B72" s="213" t="str">
        <f>IFERROR(INDEX(HiddenSheet!$A$1:$A$1004,MATCH(C72,HiddenSheet!$B$1:$B$1004,0)),"-")</f>
        <v>-</v>
      </c>
      <c r="C72" s="214" t="str">
        <f>HiddenSheet!BA61</f>
        <v/>
      </c>
      <c r="D72" s="213" t="str">
        <f>IFERROR(INDEX(HiddenSheet!$C$1:$C$1004,MATCH(C72,HiddenSheet!$B$1:$B$1004,0)),"-")</f>
        <v>-</v>
      </c>
    </row>
    <row r="73" spans="2:4">
      <c r="B73" s="213" t="str">
        <f>IFERROR(INDEX(HiddenSheet!$A$1:$A$1004,MATCH(C73,HiddenSheet!$B$1:$B$1004,0)),"-")</f>
        <v>-</v>
      </c>
      <c r="C73" s="214" t="str">
        <f>HiddenSheet!BA62</f>
        <v/>
      </c>
      <c r="D73" s="213" t="str">
        <f>IFERROR(INDEX(HiddenSheet!$C$1:$C$1004,MATCH(C73,HiddenSheet!$B$1:$B$1004,0)),"-")</f>
        <v>-</v>
      </c>
    </row>
    <row r="74" spans="2:4">
      <c r="B74" s="213" t="str">
        <f>IFERROR(INDEX(HiddenSheet!$A$1:$A$1004,MATCH(C74,HiddenSheet!$B$1:$B$1004,0)),"-")</f>
        <v>-</v>
      </c>
      <c r="C74" s="214" t="str">
        <f>HiddenSheet!BA63</f>
        <v/>
      </c>
      <c r="D74" s="213" t="str">
        <f>IFERROR(INDEX(HiddenSheet!$C$1:$C$1004,MATCH(C74,HiddenSheet!$B$1:$B$1004,0)),"-")</f>
        <v>-</v>
      </c>
    </row>
    <row r="75" spans="2:4">
      <c r="B75" s="213" t="str">
        <f>IFERROR(INDEX(HiddenSheet!$A$1:$A$1004,MATCH(C75,HiddenSheet!$B$1:$B$1004,0)),"-")</f>
        <v>-</v>
      </c>
      <c r="C75" s="214" t="str">
        <f>HiddenSheet!BA64</f>
        <v/>
      </c>
      <c r="D75" s="213" t="str">
        <f>IFERROR(INDEX(HiddenSheet!$C$1:$C$1004,MATCH(C75,HiddenSheet!$B$1:$B$1004,0)),"-")</f>
        <v>-</v>
      </c>
    </row>
    <row r="76" spans="2:4">
      <c r="B76" s="213" t="str">
        <f>IFERROR(INDEX(HiddenSheet!$A$1:$A$1004,MATCH(C76,HiddenSheet!$B$1:$B$1004,0)),"-")</f>
        <v>-</v>
      </c>
      <c r="C76" s="214" t="str">
        <f>HiddenSheet!BA65</f>
        <v/>
      </c>
      <c r="D76" s="213" t="str">
        <f>IFERROR(INDEX(HiddenSheet!$C$1:$C$1004,MATCH(C76,HiddenSheet!$B$1:$B$1004,0)),"-")</f>
        <v>-</v>
      </c>
    </row>
    <row r="77" spans="2:4">
      <c r="B77" s="213" t="str">
        <f>IFERROR(INDEX(HiddenSheet!$A$1:$A$1004,MATCH(C77,HiddenSheet!$B$1:$B$1004,0)),"-")</f>
        <v>-</v>
      </c>
      <c r="C77" s="214" t="str">
        <f>HiddenSheet!BA66</f>
        <v/>
      </c>
      <c r="D77" s="213" t="str">
        <f>IFERROR(INDEX(HiddenSheet!$C$1:$C$1004,MATCH(C77,HiddenSheet!$B$1:$B$1004,0)),"-")</f>
        <v>-</v>
      </c>
    </row>
    <row r="78" spans="2:4">
      <c r="B78" s="213" t="str">
        <f>IFERROR(INDEX(HiddenSheet!$A$1:$A$1004,MATCH(C78,HiddenSheet!$B$1:$B$1004,0)),"-")</f>
        <v>-</v>
      </c>
      <c r="C78" s="214" t="str">
        <f>HiddenSheet!BA67</f>
        <v/>
      </c>
      <c r="D78" s="213" t="str">
        <f>IFERROR(INDEX(HiddenSheet!$C$1:$C$1004,MATCH(C78,HiddenSheet!$B$1:$B$1004,0)),"-")</f>
        <v>-</v>
      </c>
    </row>
    <row r="79" spans="2:4">
      <c r="B79" s="213" t="str">
        <f>IFERROR(INDEX(HiddenSheet!$A$1:$A$1004,MATCH(C79,HiddenSheet!$B$1:$B$1004,0)),"-")</f>
        <v>-</v>
      </c>
      <c r="C79" s="214" t="str">
        <f>HiddenSheet!BA68</f>
        <v/>
      </c>
      <c r="D79" s="213" t="str">
        <f>IFERROR(INDEX(HiddenSheet!$C$1:$C$1004,MATCH(C79,HiddenSheet!$B$1:$B$1004,0)),"-")</f>
        <v>-</v>
      </c>
    </row>
    <row r="80" spans="2:4">
      <c r="B80" s="213" t="str">
        <f>IFERROR(INDEX(HiddenSheet!$A$1:$A$1004,MATCH(C80,HiddenSheet!$B$1:$B$1004,0)),"-")</f>
        <v>-</v>
      </c>
      <c r="C80" s="214" t="str">
        <f>HiddenSheet!BA69</f>
        <v/>
      </c>
      <c r="D80" s="213" t="str">
        <f>IFERROR(INDEX(HiddenSheet!$C$1:$C$1004,MATCH(C80,HiddenSheet!$B$1:$B$1004,0)),"-")</f>
        <v>-</v>
      </c>
    </row>
    <row r="81" spans="2:4">
      <c r="B81" s="213" t="str">
        <f>IFERROR(INDEX(HiddenSheet!$A$1:$A$1004,MATCH(C81,HiddenSheet!$B$1:$B$1004,0)),"-")</f>
        <v>-</v>
      </c>
      <c r="C81" s="214" t="str">
        <f>HiddenSheet!BA70</f>
        <v/>
      </c>
      <c r="D81" s="213" t="str">
        <f>IFERROR(INDEX(HiddenSheet!$C$1:$C$1004,MATCH(C81,HiddenSheet!$B$1:$B$1004,0)),"-")</f>
        <v>-</v>
      </c>
    </row>
    <row r="82" spans="2:4">
      <c r="B82" s="213" t="str">
        <f>IFERROR(INDEX(HiddenSheet!$A$1:$A$1004,MATCH(C82,HiddenSheet!$B$1:$B$1004,0)),"-")</f>
        <v>-</v>
      </c>
      <c r="C82" s="214" t="str">
        <f>HiddenSheet!BA71</f>
        <v/>
      </c>
      <c r="D82" s="213" t="str">
        <f>IFERROR(INDEX(HiddenSheet!$C$1:$C$1004,MATCH(C82,HiddenSheet!$B$1:$B$1004,0)),"-")</f>
        <v>-</v>
      </c>
    </row>
    <row r="83" spans="2:4">
      <c r="B83" s="213" t="str">
        <f>IFERROR(INDEX(HiddenSheet!$A$1:$A$1004,MATCH(C83,HiddenSheet!$B$1:$B$1004,0)),"-")</f>
        <v>-</v>
      </c>
      <c r="C83" s="214" t="str">
        <f>HiddenSheet!BA72</f>
        <v/>
      </c>
      <c r="D83" s="213" t="str">
        <f>IFERROR(INDEX(HiddenSheet!$C$1:$C$1004,MATCH(C83,HiddenSheet!$B$1:$B$1004,0)),"-")</f>
        <v>-</v>
      </c>
    </row>
    <row r="84" spans="2:4">
      <c r="B84" s="213" t="str">
        <f>IFERROR(INDEX(HiddenSheet!$A$1:$A$1004,MATCH(C84,HiddenSheet!$B$1:$B$1004,0)),"-")</f>
        <v>-</v>
      </c>
      <c r="C84" s="214" t="str">
        <f>HiddenSheet!BA73</f>
        <v/>
      </c>
      <c r="D84" s="213" t="str">
        <f>IFERROR(INDEX(HiddenSheet!$C$1:$C$1004,MATCH(C84,HiddenSheet!$B$1:$B$1004,0)),"-")</f>
        <v>-</v>
      </c>
    </row>
    <row r="85" spans="2:4">
      <c r="B85" s="213" t="str">
        <f>IFERROR(INDEX(HiddenSheet!$A$1:$A$1004,MATCH(C85,HiddenSheet!$B$1:$B$1004,0)),"-")</f>
        <v>-</v>
      </c>
      <c r="C85" s="214" t="str">
        <f>HiddenSheet!BA74</f>
        <v/>
      </c>
      <c r="D85" s="213" t="str">
        <f>IFERROR(INDEX(HiddenSheet!$C$1:$C$1004,MATCH(C85,HiddenSheet!$B$1:$B$1004,0)),"-")</f>
        <v>-</v>
      </c>
    </row>
    <row r="86" spans="2:4">
      <c r="B86" s="213" t="str">
        <f>IFERROR(INDEX(HiddenSheet!$A$1:$A$1004,MATCH(C86,HiddenSheet!$B$1:$B$1004,0)),"-")</f>
        <v>-</v>
      </c>
      <c r="C86" s="214" t="str">
        <f>HiddenSheet!BA75</f>
        <v/>
      </c>
      <c r="D86" s="213" t="str">
        <f>IFERROR(INDEX(HiddenSheet!$C$1:$C$1004,MATCH(C86,HiddenSheet!$B$1:$B$1004,0)),"-")</f>
        <v>-</v>
      </c>
    </row>
    <row r="87" spans="2:4">
      <c r="B87" s="213" t="str">
        <f>IFERROR(INDEX(HiddenSheet!$A$1:$A$1004,MATCH(C87,HiddenSheet!$B$1:$B$1004,0)),"-")</f>
        <v>-</v>
      </c>
      <c r="C87" s="214" t="str">
        <f>HiddenSheet!BA76</f>
        <v/>
      </c>
      <c r="D87" s="213" t="str">
        <f>IFERROR(INDEX(HiddenSheet!$C$1:$C$1004,MATCH(C87,HiddenSheet!$B$1:$B$1004,0)),"-")</f>
        <v>-</v>
      </c>
    </row>
    <row r="88" spans="2:4">
      <c r="B88" s="213" t="str">
        <f>IFERROR(INDEX(HiddenSheet!$A$1:$A$1004,MATCH(C88,HiddenSheet!$B$1:$B$1004,0)),"-")</f>
        <v>-</v>
      </c>
      <c r="C88" s="214" t="str">
        <f>HiddenSheet!BA77</f>
        <v/>
      </c>
      <c r="D88" s="213" t="str">
        <f>IFERROR(INDEX(HiddenSheet!$C$1:$C$1004,MATCH(C88,HiddenSheet!$B$1:$B$1004,0)),"-")</f>
        <v>-</v>
      </c>
    </row>
    <row r="89" spans="2:4">
      <c r="B89" s="213" t="str">
        <f>IFERROR(INDEX(HiddenSheet!$A$1:$A$1004,MATCH(C89,HiddenSheet!$B$1:$B$1004,0)),"-")</f>
        <v>-</v>
      </c>
      <c r="C89" s="214" t="str">
        <f>HiddenSheet!BA78</f>
        <v/>
      </c>
      <c r="D89" s="213" t="str">
        <f>IFERROR(INDEX(HiddenSheet!$C$1:$C$1004,MATCH(C89,HiddenSheet!$B$1:$B$1004,0)),"-")</f>
        <v>-</v>
      </c>
    </row>
    <row r="90" spans="2:4">
      <c r="B90" s="213" t="str">
        <f>IFERROR(INDEX(HiddenSheet!$A$1:$A$1004,MATCH(C90,HiddenSheet!$B$1:$B$1004,0)),"-")</f>
        <v>-</v>
      </c>
      <c r="C90" s="214" t="str">
        <f>HiddenSheet!BA79</f>
        <v/>
      </c>
      <c r="D90" s="213" t="str">
        <f>IFERROR(INDEX(HiddenSheet!$C$1:$C$1004,MATCH(C90,HiddenSheet!$B$1:$B$1004,0)),"-")</f>
        <v>-</v>
      </c>
    </row>
    <row r="91" spans="2:4">
      <c r="B91" s="213" t="str">
        <f>IFERROR(INDEX(HiddenSheet!$A$1:$A$1004,MATCH(C91,HiddenSheet!$B$1:$B$1004,0)),"-")</f>
        <v>-</v>
      </c>
      <c r="C91" s="214" t="str">
        <f>HiddenSheet!BA80</f>
        <v/>
      </c>
      <c r="D91" s="213" t="str">
        <f>IFERROR(INDEX(HiddenSheet!$C$1:$C$1004,MATCH(C91,HiddenSheet!$B$1:$B$1004,0)),"-")</f>
        <v>-</v>
      </c>
    </row>
    <row r="92" spans="2:4">
      <c r="B92" s="213" t="str">
        <f>IFERROR(INDEX(HiddenSheet!$A$1:$A$1004,MATCH(C92,HiddenSheet!$B$1:$B$1004,0)),"-")</f>
        <v>-</v>
      </c>
      <c r="C92" s="214" t="str">
        <f>HiddenSheet!BA81</f>
        <v/>
      </c>
      <c r="D92" s="213" t="str">
        <f>IFERROR(INDEX(HiddenSheet!$C$1:$C$1004,MATCH(C92,HiddenSheet!$B$1:$B$1004,0)),"-")</f>
        <v>-</v>
      </c>
    </row>
    <row r="93" spans="2:4">
      <c r="B93" s="213" t="str">
        <f>IFERROR(INDEX(HiddenSheet!$A$1:$A$1004,MATCH(C93,HiddenSheet!$B$1:$B$1004,0)),"-")</f>
        <v>-</v>
      </c>
      <c r="C93" s="214" t="str">
        <f>HiddenSheet!BA82</f>
        <v/>
      </c>
      <c r="D93" s="213" t="str">
        <f>IFERROR(INDEX(HiddenSheet!$C$1:$C$1004,MATCH(C93,HiddenSheet!$B$1:$B$1004,0)),"-")</f>
        <v>-</v>
      </c>
    </row>
    <row r="94" spans="2:4">
      <c r="B94" s="213" t="str">
        <f>IFERROR(INDEX(HiddenSheet!$A$1:$A$1004,MATCH(C94,HiddenSheet!$B$1:$B$1004,0)),"-")</f>
        <v>-</v>
      </c>
      <c r="C94" s="214" t="str">
        <f>HiddenSheet!BA83</f>
        <v/>
      </c>
      <c r="D94" s="213" t="str">
        <f>IFERROR(INDEX(HiddenSheet!$C$1:$C$1004,MATCH(C94,HiddenSheet!$B$1:$B$1004,0)),"-")</f>
        <v>-</v>
      </c>
    </row>
    <row r="95" spans="2:4">
      <c r="B95" s="213" t="str">
        <f>IFERROR(INDEX(HiddenSheet!$A$1:$A$1004,MATCH(C95,HiddenSheet!$B$1:$B$1004,0)),"-")</f>
        <v>-</v>
      </c>
      <c r="C95" s="214" t="str">
        <f>HiddenSheet!BA84</f>
        <v/>
      </c>
      <c r="D95" s="213" t="str">
        <f>IFERROR(INDEX(HiddenSheet!$C$1:$C$1004,MATCH(C95,HiddenSheet!$B$1:$B$1004,0)),"-")</f>
        <v>-</v>
      </c>
    </row>
    <row r="96" spans="2:4">
      <c r="B96" s="213" t="str">
        <f>IFERROR(INDEX(HiddenSheet!$A$1:$A$1004,MATCH(C96,HiddenSheet!$B$1:$B$1004,0)),"-")</f>
        <v>-</v>
      </c>
      <c r="C96" s="214" t="str">
        <f>HiddenSheet!BA85</f>
        <v/>
      </c>
      <c r="D96" s="213" t="str">
        <f>IFERROR(INDEX(HiddenSheet!$C$1:$C$1004,MATCH(C96,HiddenSheet!$B$1:$B$1004,0)),"-")</f>
        <v>-</v>
      </c>
    </row>
    <row r="97" spans="2:4">
      <c r="B97" s="213" t="str">
        <f>IFERROR(INDEX(HiddenSheet!$A$1:$A$1004,MATCH(C97,HiddenSheet!$B$1:$B$1004,0)),"-")</f>
        <v>-</v>
      </c>
      <c r="C97" s="214" t="str">
        <f>HiddenSheet!BA86</f>
        <v/>
      </c>
      <c r="D97" s="213" t="str">
        <f>IFERROR(INDEX(HiddenSheet!$C$1:$C$1004,MATCH(C97,HiddenSheet!$B$1:$B$1004,0)),"-")</f>
        <v>-</v>
      </c>
    </row>
    <row r="98" spans="2:4">
      <c r="B98" s="213" t="str">
        <f>IFERROR(INDEX(HiddenSheet!$A$1:$A$1004,MATCH(C98,HiddenSheet!$B$1:$B$1004,0)),"-")</f>
        <v>-</v>
      </c>
      <c r="C98" s="214" t="str">
        <f>HiddenSheet!BA87</f>
        <v/>
      </c>
      <c r="D98" s="213" t="str">
        <f>IFERROR(INDEX(HiddenSheet!$C$1:$C$1004,MATCH(C98,HiddenSheet!$B$1:$B$1004,0)),"-")</f>
        <v>-</v>
      </c>
    </row>
    <row r="99" spans="2:4">
      <c r="B99" s="213" t="str">
        <f>IFERROR(INDEX(HiddenSheet!$A$1:$A$1004,MATCH(C99,HiddenSheet!$B$1:$B$1004,0)),"-")</f>
        <v>-</v>
      </c>
      <c r="C99" s="214" t="str">
        <f>HiddenSheet!BA88</f>
        <v/>
      </c>
      <c r="D99" s="213" t="str">
        <f>IFERROR(INDEX(HiddenSheet!$C$1:$C$1004,MATCH(C99,HiddenSheet!$B$1:$B$1004,0)),"-")</f>
        <v>-</v>
      </c>
    </row>
    <row r="100" spans="2:4">
      <c r="B100" s="213" t="str">
        <f>IFERROR(INDEX(HiddenSheet!$A$1:$A$1004,MATCH(C100,HiddenSheet!$B$1:$B$1004,0)),"-")</f>
        <v>-</v>
      </c>
      <c r="C100" s="214" t="str">
        <f>HiddenSheet!BA89</f>
        <v/>
      </c>
      <c r="D100" s="213" t="str">
        <f>IFERROR(INDEX(HiddenSheet!$C$1:$C$1004,MATCH(C100,HiddenSheet!$B$1:$B$1004,0)),"-")</f>
        <v>-</v>
      </c>
    </row>
    <row r="101" spans="2:4">
      <c r="B101" s="213" t="str">
        <f>IFERROR(INDEX(HiddenSheet!$A$1:$A$1004,MATCH(C101,HiddenSheet!$B$1:$B$1004,0)),"-")</f>
        <v>-</v>
      </c>
      <c r="C101" s="214" t="str">
        <f>HiddenSheet!BA90</f>
        <v/>
      </c>
      <c r="D101" s="213" t="str">
        <f>IFERROR(INDEX(HiddenSheet!$C$1:$C$1004,MATCH(C101,HiddenSheet!$B$1:$B$1004,0)),"-")</f>
        <v>-</v>
      </c>
    </row>
    <row r="102" spans="2:4">
      <c r="B102" s="213" t="str">
        <f>IFERROR(INDEX(HiddenSheet!$A$1:$A$1004,MATCH(C102,HiddenSheet!$B$1:$B$1004,0)),"-")</f>
        <v>-</v>
      </c>
      <c r="C102" s="214" t="str">
        <f>HiddenSheet!BA91</f>
        <v/>
      </c>
      <c r="D102" s="213" t="str">
        <f>IFERROR(INDEX(HiddenSheet!$C$1:$C$1004,MATCH(C102,HiddenSheet!$B$1:$B$1004,0)),"-")</f>
        <v>-</v>
      </c>
    </row>
    <row r="103" spans="2:4">
      <c r="B103" s="213" t="str">
        <f>IFERROR(INDEX(HiddenSheet!$A$1:$A$1004,MATCH(C103,HiddenSheet!$B$1:$B$1004,0)),"-")</f>
        <v>-</v>
      </c>
      <c r="C103" s="214" t="str">
        <f>HiddenSheet!BA92</f>
        <v/>
      </c>
      <c r="D103" s="213" t="str">
        <f>IFERROR(INDEX(HiddenSheet!$C$1:$C$1004,MATCH(C103,HiddenSheet!$B$1:$B$1004,0)),"-")</f>
        <v>-</v>
      </c>
    </row>
    <row r="104" spans="2:4">
      <c r="B104" s="213" t="str">
        <f>IFERROR(INDEX(HiddenSheet!$A$1:$A$1004,MATCH(C104,HiddenSheet!$B$1:$B$1004,0)),"-")</f>
        <v>-</v>
      </c>
      <c r="C104" s="214" t="str">
        <f>HiddenSheet!BA93</f>
        <v/>
      </c>
      <c r="D104" s="213" t="str">
        <f>IFERROR(INDEX(HiddenSheet!$C$1:$C$1004,MATCH(C104,HiddenSheet!$B$1:$B$1004,0)),"-")</f>
        <v>-</v>
      </c>
    </row>
    <row r="105" spans="2:4">
      <c r="B105" s="213" t="str">
        <f>IFERROR(INDEX(HiddenSheet!$A$1:$A$1004,MATCH(C105,HiddenSheet!$B$1:$B$1004,0)),"-")</f>
        <v>-</v>
      </c>
      <c r="C105" s="214" t="str">
        <f>HiddenSheet!BA94</f>
        <v/>
      </c>
      <c r="D105" s="213" t="str">
        <f>IFERROR(INDEX(HiddenSheet!$C$1:$C$1004,MATCH(C105,HiddenSheet!$B$1:$B$1004,0)),"-")</f>
        <v>-</v>
      </c>
    </row>
    <row r="106" spans="2:4">
      <c r="B106" s="213" t="str">
        <f>IFERROR(INDEX(HiddenSheet!$A$1:$A$1004,MATCH(C106,HiddenSheet!$B$1:$B$1004,0)),"-")</f>
        <v>-</v>
      </c>
      <c r="C106" s="214" t="str">
        <f>HiddenSheet!BA95</f>
        <v/>
      </c>
      <c r="D106" s="213" t="str">
        <f>IFERROR(INDEX(HiddenSheet!$C$1:$C$1004,MATCH(C106,HiddenSheet!$B$1:$B$1004,0)),"-")</f>
        <v>-</v>
      </c>
    </row>
    <row r="107" spans="2:4">
      <c r="B107" s="213" t="str">
        <f>IFERROR(INDEX(HiddenSheet!$A$1:$A$1004,MATCH(C107,HiddenSheet!$B$1:$B$1004,0)),"-")</f>
        <v>-</v>
      </c>
      <c r="C107" s="214" t="str">
        <f>HiddenSheet!BA96</f>
        <v/>
      </c>
      <c r="D107" s="213" t="str">
        <f>IFERROR(INDEX(HiddenSheet!$C$1:$C$1004,MATCH(C107,HiddenSheet!$B$1:$B$1004,0)),"-")</f>
        <v>-</v>
      </c>
    </row>
    <row r="108" spans="2:4">
      <c r="B108" s="213" t="str">
        <f>IFERROR(INDEX(HiddenSheet!$A$1:$A$1004,MATCH(C108,HiddenSheet!$B$1:$B$1004,0)),"-")</f>
        <v>-</v>
      </c>
      <c r="C108" s="214" t="str">
        <f>HiddenSheet!BA97</f>
        <v/>
      </c>
      <c r="D108" s="213" t="str">
        <f>IFERROR(INDEX(HiddenSheet!$C$1:$C$1004,MATCH(C108,HiddenSheet!$B$1:$B$1004,0)),"-")</f>
        <v>-</v>
      </c>
    </row>
    <row r="109" spans="2:4">
      <c r="B109" s="213" t="str">
        <f>IFERROR(INDEX(HiddenSheet!$A$1:$A$1004,MATCH(C109,HiddenSheet!$B$1:$B$1004,0)),"-")</f>
        <v>-</v>
      </c>
      <c r="C109" s="214" t="str">
        <f>HiddenSheet!BA98</f>
        <v/>
      </c>
      <c r="D109" s="213" t="str">
        <f>IFERROR(INDEX(HiddenSheet!$C$1:$C$1004,MATCH(C109,HiddenSheet!$B$1:$B$1004,0)),"-")</f>
        <v>-</v>
      </c>
    </row>
    <row r="110" spans="2:4">
      <c r="B110" s="213" t="str">
        <f>IFERROR(INDEX(HiddenSheet!$A$1:$A$1004,MATCH(C110,HiddenSheet!$B$1:$B$1004,0)),"-")</f>
        <v>-</v>
      </c>
      <c r="C110" s="214" t="str">
        <f>HiddenSheet!BA99</f>
        <v/>
      </c>
      <c r="D110" s="213" t="str">
        <f>IFERROR(INDEX(HiddenSheet!$C$1:$C$1004,MATCH(C110,HiddenSheet!$B$1:$B$1004,0)),"-")</f>
        <v>-</v>
      </c>
    </row>
    <row r="111" spans="2:4">
      <c r="B111" s="213" t="str">
        <f>IFERROR(INDEX(HiddenSheet!$A$1:$A$1004,MATCH(C111,HiddenSheet!$B$1:$B$1004,0)),"-")</f>
        <v>-</v>
      </c>
      <c r="C111" s="214" t="str">
        <f>HiddenSheet!BA100</f>
        <v/>
      </c>
      <c r="D111" s="213" t="str">
        <f>IFERROR(INDEX(HiddenSheet!$C$1:$C$1004,MATCH(C111,HiddenSheet!$B$1:$B$1004,0)),"-")</f>
        <v>-</v>
      </c>
    </row>
    <row r="112" spans="2:4">
      <c r="B112" s="213" t="str">
        <f>IFERROR(INDEX(HiddenSheet!$A$1:$A$1004,MATCH(C112,HiddenSheet!$B$1:$B$1004,0)),"-")</f>
        <v>-</v>
      </c>
      <c r="C112" s="214" t="str">
        <f>HiddenSheet!BA101</f>
        <v/>
      </c>
      <c r="D112" s="213" t="str">
        <f>IFERROR(INDEX(HiddenSheet!$C$1:$C$1004,MATCH(C112,HiddenSheet!$B$1:$B$1004,0)),"-")</f>
        <v>-</v>
      </c>
    </row>
    <row r="113" spans="2:4">
      <c r="B113" s="213" t="str">
        <f>IFERROR(INDEX(HiddenSheet!$A$1:$A$1004,MATCH(C113,HiddenSheet!$B$1:$B$1004,0)),"-")</f>
        <v>-</v>
      </c>
      <c r="C113" s="214" t="str">
        <f>HiddenSheet!BA102</f>
        <v/>
      </c>
      <c r="D113" s="213" t="str">
        <f>IFERROR(INDEX(HiddenSheet!$C$1:$C$1004,MATCH(C113,HiddenSheet!$B$1:$B$1004,0)),"-")</f>
        <v>-</v>
      </c>
    </row>
    <row r="114" spans="2:4">
      <c r="B114" s="213" t="str">
        <f>IFERROR(INDEX(HiddenSheet!$A$1:$A$1004,MATCH(C114,HiddenSheet!$B$1:$B$1004,0)),"-")</f>
        <v>-</v>
      </c>
      <c r="C114" s="214" t="str">
        <f>HiddenSheet!BA103</f>
        <v/>
      </c>
      <c r="D114" s="213" t="str">
        <f>IFERROR(INDEX(HiddenSheet!$C$1:$C$1004,MATCH(C114,HiddenSheet!$B$1:$B$1004,0)),"-")</f>
        <v>-</v>
      </c>
    </row>
    <row r="115" spans="2:4">
      <c r="B115" s="213" t="str">
        <f>IFERROR(INDEX(HiddenSheet!$A$1:$A$1004,MATCH(C115,HiddenSheet!$B$1:$B$1004,0)),"-")</f>
        <v>-</v>
      </c>
      <c r="C115" s="214" t="str">
        <f>HiddenSheet!BA104</f>
        <v/>
      </c>
      <c r="D115" s="213" t="str">
        <f>IFERROR(INDEX(HiddenSheet!$C$1:$C$1004,MATCH(C115,HiddenSheet!$B$1:$B$1004,0)),"-")</f>
        <v>-</v>
      </c>
    </row>
    <row r="116" spans="2:4">
      <c r="B116" s="213" t="str">
        <f>IFERROR(INDEX(HiddenSheet!$A$1:$A$1004,MATCH(C116,HiddenSheet!$B$1:$B$1004,0)),"-")</f>
        <v>-</v>
      </c>
      <c r="C116" s="214" t="str">
        <f>HiddenSheet!BA105</f>
        <v/>
      </c>
      <c r="D116" s="213" t="str">
        <f>IFERROR(INDEX(HiddenSheet!$C$1:$C$1004,MATCH(C116,HiddenSheet!$B$1:$B$1004,0)),"-")</f>
        <v>-</v>
      </c>
    </row>
    <row r="117" spans="2:4">
      <c r="B117" s="213" t="str">
        <f>IFERROR(INDEX(HiddenSheet!$A$1:$A$1004,MATCH(C117,HiddenSheet!$B$1:$B$1004,0)),"-")</f>
        <v>-</v>
      </c>
      <c r="C117" s="214" t="str">
        <f>HiddenSheet!BA106</f>
        <v/>
      </c>
      <c r="D117" s="213" t="str">
        <f>IFERROR(INDEX(HiddenSheet!$C$1:$C$1004,MATCH(C117,HiddenSheet!$B$1:$B$1004,0)),"-")</f>
        <v>-</v>
      </c>
    </row>
    <row r="118" spans="2:4">
      <c r="B118" s="213" t="str">
        <f>IFERROR(INDEX(HiddenSheet!$A$1:$A$1004,MATCH(C118,HiddenSheet!$B$1:$B$1004,0)),"-")</f>
        <v>-</v>
      </c>
      <c r="C118" s="214" t="str">
        <f>HiddenSheet!BA107</f>
        <v/>
      </c>
      <c r="D118" s="213" t="str">
        <f>IFERROR(INDEX(HiddenSheet!$C$1:$C$1004,MATCH(C118,HiddenSheet!$B$1:$B$1004,0)),"-")</f>
        <v>-</v>
      </c>
    </row>
    <row r="119" spans="2:4">
      <c r="B119" s="213" t="str">
        <f>IFERROR(INDEX(HiddenSheet!$A$1:$A$1004,MATCH(C119,HiddenSheet!$B$1:$B$1004,0)),"-")</f>
        <v>-</v>
      </c>
      <c r="C119" s="214" t="str">
        <f>HiddenSheet!BA108</f>
        <v/>
      </c>
      <c r="D119" s="213" t="str">
        <f>IFERROR(INDEX(HiddenSheet!$C$1:$C$1004,MATCH(C119,HiddenSheet!$B$1:$B$1004,0)),"-")</f>
        <v>-</v>
      </c>
    </row>
    <row r="120" spans="2:4">
      <c r="B120" s="213" t="str">
        <f>IFERROR(INDEX(HiddenSheet!$A$1:$A$1004,MATCH(C120,HiddenSheet!$B$1:$B$1004,0)),"-")</f>
        <v>-</v>
      </c>
      <c r="C120" s="214" t="str">
        <f>HiddenSheet!BA109</f>
        <v/>
      </c>
      <c r="D120" s="213" t="str">
        <f>IFERROR(INDEX(HiddenSheet!$C$1:$C$1004,MATCH(C120,HiddenSheet!$B$1:$B$1004,0)),"-")</f>
        <v>-</v>
      </c>
    </row>
    <row r="121" spans="2:4">
      <c r="B121" s="213" t="str">
        <f>IFERROR(INDEX(HiddenSheet!$A$1:$A$1004,MATCH(C121,HiddenSheet!$B$1:$B$1004,0)),"-")</f>
        <v>-</v>
      </c>
      <c r="C121" s="214" t="str">
        <f>HiddenSheet!BA110</f>
        <v/>
      </c>
      <c r="D121" s="213" t="str">
        <f>IFERROR(INDEX(HiddenSheet!$C$1:$C$1004,MATCH(C121,HiddenSheet!$B$1:$B$1004,0)),"-")</f>
        <v>-</v>
      </c>
    </row>
    <row r="122" spans="2:4">
      <c r="B122" s="213" t="str">
        <f>IFERROR(INDEX(HiddenSheet!$A$1:$A$1004,MATCH(C122,HiddenSheet!$B$1:$B$1004,0)),"-")</f>
        <v>-</v>
      </c>
      <c r="C122" s="214" t="str">
        <f>HiddenSheet!BA111</f>
        <v/>
      </c>
      <c r="D122" s="213" t="str">
        <f>IFERROR(INDEX(HiddenSheet!$C$1:$C$1004,MATCH(C122,HiddenSheet!$B$1:$B$1004,0)),"-")</f>
        <v>-</v>
      </c>
    </row>
    <row r="123" spans="2:4">
      <c r="B123" s="213" t="str">
        <f>IFERROR(INDEX(HiddenSheet!$A$1:$A$1004,MATCH(C123,HiddenSheet!$B$1:$B$1004,0)),"-")</f>
        <v>-</v>
      </c>
      <c r="C123" s="214" t="str">
        <f>HiddenSheet!BA112</f>
        <v/>
      </c>
      <c r="D123" s="213" t="str">
        <f>IFERROR(INDEX(HiddenSheet!$C$1:$C$1004,MATCH(C123,HiddenSheet!$B$1:$B$1004,0)),"-")</f>
        <v>-</v>
      </c>
    </row>
    <row r="124" spans="2:4">
      <c r="B124" s="213" t="str">
        <f>IFERROR(INDEX(HiddenSheet!$A$1:$A$1004,MATCH(C124,HiddenSheet!$B$1:$B$1004,0)),"-")</f>
        <v>-</v>
      </c>
      <c r="C124" s="214" t="str">
        <f>HiddenSheet!BA113</f>
        <v/>
      </c>
      <c r="D124" s="213" t="str">
        <f>IFERROR(INDEX(HiddenSheet!$C$1:$C$1004,MATCH(C124,HiddenSheet!$B$1:$B$1004,0)),"-")</f>
        <v>-</v>
      </c>
    </row>
    <row r="125" spans="2:4">
      <c r="B125" s="213" t="str">
        <f>IFERROR(INDEX(HiddenSheet!$A$1:$A$1004,MATCH(C125,HiddenSheet!$B$1:$B$1004,0)),"-")</f>
        <v>-</v>
      </c>
      <c r="C125" s="214" t="str">
        <f>HiddenSheet!BA114</f>
        <v/>
      </c>
      <c r="D125" s="213" t="str">
        <f>IFERROR(INDEX(HiddenSheet!$C$1:$C$1004,MATCH(C125,HiddenSheet!$B$1:$B$1004,0)),"-")</f>
        <v>-</v>
      </c>
    </row>
    <row r="126" spans="2:4">
      <c r="B126" s="213" t="str">
        <f>IFERROR(INDEX(HiddenSheet!$A$1:$A$1004,MATCH(C126,HiddenSheet!$B$1:$B$1004,0)),"-")</f>
        <v>-</v>
      </c>
      <c r="C126" s="214" t="str">
        <f>HiddenSheet!BA115</f>
        <v/>
      </c>
      <c r="D126" s="213" t="str">
        <f>IFERROR(INDEX(HiddenSheet!$C$1:$C$1004,MATCH(C126,HiddenSheet!$B$1:$B$1004,0)),"-")</f>
        <v>-</v>
      </c>
    </row>
    <row r="127" spans="2:4">
      <c r="B127" s="213" t="str">
        <f>IFERROR(INDEX(HiddenSheet!$A$1:$A$1004,MATCH(C127,HiddenSheet!$B$1:$B$1004,0)),"-")</f>
        <v>-</v>
      </c>
      <c r="C127" s="214" t="str">
        <f>HiddenSheet!BA116</f>
        <v/>
      </c>
      <c r="D127" s="213" t="str">
        <f>IFERROR(INDEX(HiddenSheet!$C$1:$C$1004,MATCH(C127,HiddenSheet!$B$1:$B$1004,0)),"-")</f>
        <v>-</v>
      </c>
    </row>
    <row r="128" spans="2:4">
      <c r="B128" s="213" t="str">
        <f>IFERROR(INDEX(HiddenSheet!$A$1:$A$1004,MATCH(C128,HiddenSheet!$B$1:$B$1004,0)),"-")</f>
        <v>-</v>
      </c>
      <c r="C128" s="214" t="str">
        <f>HiddenSheet!BA117</f>
        <v/>
      </c>
      <c r="D128" s="213" t="str">
        <f>IFERROR(INDEX(HiddenSheet!$C$1:$C$1004,MATCH(C128,HiddenSheet!$B$1:$B$1004,0)),"-")</f>
        <v>-</v>
      </c>
    </row>
    <row r="129" spans="2:4">
      <c r="B129" s="213" t="str">
        <f>IFERROR(INDEX(HiddenSheet!$A$1:$A$1004,MATCH(C129,HiddenSheet!$B$1:$B$1004,0)),"-")</f>
        <v>-</v>
      </c>
      <c r="C129" s="214" t="str">
        <f>HiddenSheet!BA118</f>
        <v/>
      </c>
      <c r="D129" s="213" t="str">
        <f>IFERROR(INDEX(HiddenSheet!$C$1:$C$1004,MATCH(C129,HiddenSheet!$B$1:$B$1004,0)),"-")</f>
        <v>-</v>
      </c>
    </row>
    <row r="130" spans="2:4">
      <c r="B130" s="213" t="str">
        <f>IFERROR(INDEX(HiddenSheet!$A$1:$A$1004,MATCH(C130,HiddenSheet!$B$1:$B$1004,0)),"-")</f>
        <v>-</v>
      </c>
      <c r="C130" s="214" t="str">
        <f>HiddenSheet!BA119</f>
        <v/>
      </c>
      <c r="D130" s="213" t="str">
        <f>IFERROR(INDEX(HiddenSheet!$C$1:$C$1004,MATCH(C130,HiddenSheet!$B$1:$B$1004,0)),"-")</f>
        <v>-</v>
      </c>
    </row>
    <row r="131" spans="2:4">
      <c r="B131" s="213" t="str">
        <f>IFERROR(INDEX(HiddenSheet!$A$1:$A$1004,MATCH(C131,HiddenSheet!$B$1:$B$1004,0)),"-")</f>
        <v>-</v>
      </c>
      <c r="C131" s="214" t="str">
        <f>HiddenSheet!BA120</f>
        <v/>
      </c>
      <c r="D131" s="213" t="str">
        <f>IFERROR(INDEX(HiddenSheet!$C$1:$C$1004,MATCH(C131,HiddenSheet!$B$1:$B$1004,0)),"-")</f>
        <v>-</v>
      </c>
    </row>
    <row r="132" spans="2:4">
      <c r="B132" s="213" t="str">
        <f>IFERROR(INDEX(HiddenSheet!$A$1:$A$1004,MATCH(C132,HiddenSheet!$B$1:$B$1004,0)),"-")</f>
        <v>-</v>
      </c>
      <c r="C132" s="214" t="str">
        <f>HiddenSheet!BA121</f>
        <v/>
      </c>
      <c r="D132" s="213" t="str">
        <f>IFERROR(INDEX(HiddenSheet!$C$1:$C$1004,MATCH(C132,HiddenSheet!$B$1:$B$1004,0)),"-")</f>
        <v>-</v>
      </c>
    </row>
    <row r="133" spans="2:4">
      <c r="B133" s="213" t="str">
        <f>IFERROR(INDEX(HiddenSheet!$A$1:$A$1004,MATCH(C133,HiddenSheet!$B$1:$B$1004,0)),"-")</f>
        <v>-</v>
      </c>
      <c r="C133" s="214" t="str">
        <f>HiddenSheet!BA122</f>
        <v/>
      </c>
      <c r="D133" s="213" t="str">
        <f>IFERROR(INDEX(HiddenSheet!$C$1:$C$1004,MATCH(C133,HiddenSheet!$B$1:$B$1004,0)),"-")</f>
        <v>-</v>
      </c>
    </row>
    <row r="134" spans="2:4">
      <c r="B134" s="213" t="str">
        <f>IFERROR(INDEX(HiddenSheet!$A$1:$A$1004,MATCH(C134,HiddenSheet!$B$1:$B$1004,0)),"-")</f>
        <v>-</v>
      </c>
      <c r="C134" s="214" t="str">
        <f>HiddenSheet!BA123</f>
        <v/>
      </c>
      <c r="D134" s="213" t="str">
        <f>IFERROR(INDEX(HiddenSheet!$C$1:$C$1004,MATCH(C134,HiddenSheet!$B$1:$B$1004,0)),"-")</f>
        <v>-</v>
      </c>
    </row>
    <row r="135" spans="2:4">
      <c r="B135" s="213" t="str">
        <f>IFERROR(INDEX(HiddenSheet!$A$1:$A$1004,MATCH(C135,HiddenSheet!$B$1:$B$1004,0)),"-")</f>
        <v>-</v>
      </c>
      <c r="C135" s="214" t="str">
        <f>HiddenSheet!BA124</f>
        <v/>
      </c>
      <c r="D135" s="213" t="str">
        <f>IFERROR(INDEX(HiddenSheet!$C$1:$C$1004,MATCH(C135,HiddenSheet!$B$1:$B$1004,0)),"-")</f>
        <v>-</v>
      </c>
    </row>
    <row r="136" spans="2:4">
      <c r="B136" s="213" t="str">
        <f>IFERROR(INDEX(HiddenSheet!$A$1:$A$1004,MATCH(C136,HiddenSheet!$B$1:$B$1004,0)),"-")</f>
        <v>-</v>
      </c>
      <c r="C136" s="214" t="str">
        <f>HiddenSheet!BA125</f>
        <v/>
      </c>
      <c r="D136" s="213" t="str">
        <f>IFERROR(INDEX(HiddenSheet!$C$1:$C$1004,MATCH(C136,HiddenSheet!$B$1:$B$1004,0)),"-")</f>
        <v>-</v>
      </c>
    </row>
    <row r="137" spans="2:4">
      <c r="B137" s="213" t="str">
        <f>IFERROR(INDEX(HiddenSheet!$A$1:$A$1004,MATCH(C137,HiddenSheet!$B$1:$B$1004,0)),"-")</f>
        <v>-</v>
      </c>
      <c r="C137" s="214" t="str">
        <f>HiddenSheet!BA126</f>
        <v/>
      </c>
      <c r="D137" s="213" t="str">
        <f>IFERROR(INDEX(HiddenSheet!$C$1:$C$1004,MATCH(C137,HiddenSheet!$B$1:$B$1004,0)),"-")</f>
        <v>-</v>
      </c>
    </row>
    <row r="138" spans="2:4">
      <c r="B138" s="213" t="str">
        <f>IFERROR(INDEX(HiddenSheet!$A$1:$A$1004,MATCH(C138,HiddenSheet!$B$1:$B$1004,0)),"-")</f>
        <v>-</v>
      </c>
      <c r="C138" s="214" t="str">
        <f>HiddenSheet!BA127</f>
        <v/>
      </c>
      <c r="D138" s="213" t="str">
        <f>IFERROR(INDEX(HiddenSheet!$C$1:$C$1004,MATCH(C138,HiddenSheet!$B$1:$B$1004,0)),"-")</f>
        <v>-</v>
      </c>
    </row>
    <row r="139" spans="2:4">
      <c r="B139" s="213" t="str">
        <f>IFERROR(INDEX(HiddenSheet!$A$1:$A$1004,MATCH(C139,HiddenSheet!$B$1:$B$1004,0)),"-")</f>
        <v>-</v>
      </c>
      <c r="C139" s="214" t="str">
        <f>HiddenSheet!BA128</f>
        <v/>
      </c>
      <c r="D139" s="213" t="str">
        <f>IFERROR(INDEX(HiddenSheet!$C$1:$C$1004,MATCH(C139,HiddenSheet!$B$1:$B$1004,0)),"-")</f>
        <v>-</v>
      </c>
    </row>
    <row r="140" spans="2:4">
      <c r="B140" s="213" t="str">
        <f>IFERROR(INDEX(HiddenSheet!$A$1:$A$1004,MATCH(C140,HiddenSheet!$B$1:$B$1004,0)),"-")</f>
        <v>-</v>
      </c>
      <c r="C140" s="214" t="str">
        <f>HiddenSheet!BA129</f>
        <v/>
      </c>
      <c r="D140" s="213" t="str">
        <f>IFERROR(INDEX(HiddenSheet!$C$1:$C$1004,MATCH(C140,HiddenSheet!$B$1:$B$1004,0)),"-")</f>
        <v>-</v>
      </c>
    </row>
    <row r="141" spans="2:4">
      <c r="B141" s="213" t="str">
        <f>IFERROR(INDEX(HiddenSheet!$A$1:$A$1004,MATCH(C141,HiddenSheet!$B$1:$B$1004,0)),"-")</f>
        <v>-</v>
      </c>
      <c r="C141" s="214" t="str">
        <f>HiddenSheet!BA130</f>
        <v/>
      </c>
      <c r="D141" s="213" t="str">
        <f>IFERROR(INDEX(HiddenSheet!$C$1:$C$1004,MATCH(C141,HiddenSheet!$B$1:$B$1004,0)),"-")</f>
        <v>-</v>
      </c>
    </row>
    <row r="142" spans="2:4">
      <c r="B142" s="213" t="str">
        <f>IFERROR(INDEX(HiddenSheet!$A$1:$A$1004,MATCH(C142,HiddenSheet!$B$1:$B$1004,0)),"-")</f>
        <v>-</v>
      </c>
      <c r="C142" s="214" t="str">
        <f>HiddenSheet!BA131</f>
        <v/>
      </c>
      <c r="D142" s="213" t="str">
        <f>IFERROR(INDEX(HiddenSheet!$C$1:$C$1004,MATCH(C142,HiddenSheet!$B$1:$B$1004,0)),"-")</f>
        <v>-</v>
      </c>
    </row>
    <row r="143" spans="2:4">
      <c r="B143" s="213" t="str">
        <f>IFERROR(INDEX(HiddenSheet!$A$1:$A$1004,MATCH(C143,HiddenSheet!$B$1:$B$1004,0)),"-")</f>
        <v>-</v>
      </c>
      <c r="C143" s="214" t="str">
        <f>HiddenSheet!BA132</f>
        <v/>
      </c>
      <c r="D143" s="213" t="str">
        <f>IFERROR(INDEX(HiddenSheet!$C$1:$C$1004,MATCH(C143,HiddenSheet!$B$1:$B$1004,0)),"-")</f>
        <v>-</v>
      </c>
    </row>
    <row r="144" spans="2:4">
      <c r="B144" s="213" t="str">
        <f>IFERROR(INDEX(HiddenSheet!$A$1:$A$1004,MATCH(C144,HiddenSheet!$B$1:$B$1004,0)),"-")</f>
        <v>-</v>
      </c>
      <c r="C144" s="214" t="str">
        <f>HiddenSheet!BA133</f>
        <v/>
      </c>
      <c r="D144" s="213" t="str">
        <f>IFERROR(INDEX(HiddenSheet!$C$1:$C$1004,MATCH(C144,HiddenSheet!$B$1:$B$1004,0)),"-")</f>
        <v>-</v>
      </c>
    </row>
    <row r="145" spans="2:4">
      <c r="B145" s="213" t="str">
        <f>IFERROR(INDEX(HiddenSheet!$A$1:$A$1004,MATCH(C145,HiddenSheet!$B$1:$B$1004,0)),"-")</f>
        <v>-</v>
      </c>
      <c r="C145" s="214" t="str">
        <f>HiddenSheet!BA134</f>
        <v/>
      </c>
      <c r="D145" s="213" t="str">
        <f>IFERROR(INDEX(HiddenSheet!$C$1:$C$1004,MATCH(C145,HiddenSheet!$B$1:$B$1004,0)),"-")</f>
        <v>-</v>
      </c>
    </row>
    <row r="146" spans="2:4">
      <c r="B146" s="213" t="str">
        <f>IFERROR(INDEX(HiddenSheet!$A$1:$A$1004,MATCH(C146,HiddenSheet!$B$1:$B$1004,0)),"-")</f>
        <v>-</v>
      </c>
      <c r="C146" s="214" t="str">
        <f>HiddenSheet!BA135</f>
        <v/>
      </c>
      <c r="D146" s="213" t="str">
        <f>IFERROR(INDEX(HiddenSheet!$C$1:$C$1004,MATCH(C146,HiddenSheet!$B$1:$B$1004,0)),"-")</f>
        <v>-</v>
      </c>
    </row>
    <row r="147" spans="2:4">
      <c r="B147" s="213" t="str">
        <f>IFERROR(INDEX(HiddenSheet!$A$1:$A$1004,MATCH(C147,HiddenSheet!$B$1:$B$1004,0)),"-")</f>
        <v>-</v>
      </c>
      <c r="C147" s="214" t="str">
        <f>HiddenSheet!BA136</f>
        <v/>
      </c>
      <c r="D147" s="213" t="str">
        <f>IFERROR(INDEX(HiddenSheet!$C$1:$C$1004,MATCH(C147,HiddenSheet!$B$1:$B$1004,0)),"-")</f>
        <v>-</v>
      </c>
    </row>
    <row r="148" spans="2:4">
      <c r="B148" s="213" t="str">
        <f>IFERROR(INDEX(HiddenSheet!$A$1:$A$1004,MATCH(C148,HiddenSheet!$B$1:$B$1004,0)),"-")</f>
        <v>-</v>
      </c>
      <c r="C148" s="214" t="str">
        <f>HiddenSheet!BA137</f>
        <v/>
      </c>
      <c r="D148" s="213" t="str">
        <f>IFERROR(INDEX(HiddenSheet!$C$1:$C$1004,MATCH(C148,HiddenSheet!$B$1:$B$1004,0)),"-")</f>
        <v>-</v>
      </c>
    </row>
    <row r="149" spans="2:4">
      <c r="B149" s="213" t="str">
        <f>IFERROR(INDEX(HiddenSheet!$A$1:$A$1004,MATCH(C149,HiddenSheet!$B$1:$B$1004,0)),"-")</f>
        <v>-</v>
      </c>
      <c r="C149" s="214" t="str">
        <f>HiddenSheet!BA138</f>
        <v/>
      </c>
      <c r="D149" s="213" t="str">
        <f>IFERROR(INDEX(HiddenSheet!$C$1:$C$1004,MATCH(C149,HiddenSheet!$B$1:$B$1004,0)),"-")</f>
        <v>-</v>
      </c>
    </row>
    <row r="150" spans="2:4">
      <c r="B150" s="213" t="str">
        <f>IFERROR(INDEX(HiddenSheet!$A$1:$A$1004,MATCH(C150,HiddenSheet!$B$1:$B$1004,0)),"-")</f>
        <v>-</v>
      </c>
      <c r="C150" s="214" t="str">
        <f>HiddenSheet!BA139</f>
        <v/>
      </c>
      <c r="D150" s="213" t="str">
        <f>IFERROR(INDEX(HiddenSheet!$C$1:$C$1004,MATCH(C150,HiddenSheet!$B$1:$B$1004,0)),"-")</f>
        <v>-</v>
      </c>
    </row>
    <row r="151" spans="2:4">
      <c r="B151" s="213" t="str">
        <f>IFERROR(INDEX(HiddenSheet!$A$1:$A$1004,MATCH(C151,HiddenSheet!$B$1:$B$1004,0)),"-")</f>
        <v>-</v>
      </c>
      <c r="C151" s="214" t="str">
        <f>HiddenSheet!BA140</f>
        <v/>
      </c>
      <c r="D151" s="213" t="str">
        <f>IFERROR(INDEX(HiddenSheet!$C$1:$C$1004,MATCH(C151,HiddenSheet!$B$1:$B$1004,0)),"-")</f>
        <v>-</v>
      </c>
    </row>
    <row r="152" spans="2:4">
      <c r="B152" s="213" t="str">
        <f>IFERROR(INDEX(HiddenSheet!$A$1:$A$1004,MATCH(C152,HiddenSheet!$B$1:$B$1004,0)),"-")</f>
        <v>-</v>
      </c>
      <c r="C152" s="214" t="str">
        <f>HiddenSheet!BA141</f>
        <v/>
      </c>
      <c r="D152" s="213" t="str">
        <f>IFERROR(INDEX(HiddenSheet!$C$1:$C$1004,MATCH(C152,HiddenSheet!$B$1:$B$1004,0)),"-")</f>
        <v>-</v>
      </c>
    </row>
    <row r="153" spans="2:4">
      <c r="B153" s="213" t="str">
        <f>IFERROR(INDEX(HiddenSheet!$A$1:$A$1004,MATCH(C153,HiddenSheet!$B$1:$B$1004,0)),"-")</f>
        <v>-</v>
      </c>
      <c r="C153" s="214" t="str">
        <f>HiddenSheet!BA142</f>
        <v/>
      </c>
      <c r="D153" s="213" t="str">
        <f>IFERROR(INDEX(HiddenSheet!$C$1:$C$1004,MATCH(C153,HiddenSheet!$B$1:$B$1004,0)),"-")</f>
        <v>-</v>
      </c>
    </row>
    <row r="154" spans="2:4">
      <c r="B154" s="213" t="str">
        <f>IFERROR(INDEX(HiddenSheet!$A$1:$A$1004,MATCH(C154,HiddenSheet!$B$1:$B$1004,0)),"-")</f>
        <v>-</v>
      </c>
      <c r="C154" s="214" t="str">
        <f>HiddenSheet!BA143</f>
        <v/>
      </c>
      <c r="D154" s="213" t="str">
        <f>IFERROR(INDEX(HiddenSheet!$C$1:$C$1004,MATCH(C154,HiddenSheet!$B$1:$B$1004,0)),"-")</f>
        <v>-</v>
      </c>
    </row>
    <row r="155" spans="2:4">
      <c r="B155" s="213" t="str">
        <f>IFERROR(INDEX(HiddenSheet!$A$1:$A$1004,MATCH(C155,HiddenSheet!$B$1:$B$1004,0)),"-")</f>
        <v>-</v>
      </c>
      <c r="C155" s="214" t="str">
        <f>HiddenSheet!BA144</f>
        <v/>
      </c>
      <c r="D155" s="213" t="str">
        <f>IFERROR(INDEX(HiddenSheet!$C$1:$C$1004,MATCH(C155,HiddenSheet!$B$1:$B$1004,0)),"-")</f>
        <v>-</v>
      </c>
    </row>
    <row r="156" spans="2:4">
      <c r="B156" s="213" t="str">
        <f>IFERROR(INDEX(HiddenSheet!$A$1:$A$1004,MATCH(C156,HiddenSheet!$B$1:$B$1004,0)),"-")</f>
        <v>-</v>
      </c>
      <c r="C156" s="214" t="str">
        <f>HiddenSheet!BA145</f>
        <v/>
      </c>
      <c r="D156" s="213" t="str">
        <f>IFERROR(INDEX(HiddenSheet!$C$1:$C$1004,MATCH(C156,HiddenSheet!$B$1:$B$1004,0)),"-")</f>
        <v>-</v>
      </c>
    </row>
    <row r="157" spans="2:4">
      <c r="B157" s="213" t="str">
        <f>IFERROR(INDEX(HiddenSheet!$A$1:$A$1004,MATCH(C157,HiddenSheet!$B$1:$B$1004,0)),"-")</f>
        <v>-</v>
      </c>
      <c r="C157" s="214" t="str">
        <f>HiddenSheet!BA146</f>
        <v/>
      </c>
      <c r="D157" s="213" t="str">
        <f>IFERROR(INDEX(HiddenSheet!$C$1:$C$1004,MATCH(C157,HiddenSheet!$B$1:$B$1004,0)),"-")</f>
        <v>-</v>
      </c>
    </row>
    <row r="158" spans="2:4">
      <c r="B158" s="213" t="str">
        <f>IFERROR(INDEX(HiddenSheet!$A$1:$A$1004,MATCH(C158,HiddenSheet!$B$1:$B$1004,0)),"-")</f>
        <v>-</v>
      </c>
      <c r="C158" s="214" t="str">
        <f>HiddenSheet!BA147</f>
        <v/>
      </c>
      <c r="D158" s="213" t="str">
        <f>IFERROR(INDEX(HiddenSheet!$C$1:$C$1004,MATCH(C158,HiddenSheet!$B$1:$B$1004,0)),"-")</f>
        <v>-</v>
      </c>
    </row>
    <row r="159" spans="2:4">
      <c r="B159" s="213" t="str">
        <f>IFERROR(INDEX(HiddenSheet!$A$1:$A$1004,MATCH(C159,HiddenSheet!$B$1:$B$1004,0)),"-")</f>
        <v>-</v>
      </c>
      <c r="C159" s="214" t="str">
        <f>HiddenSheet!BA148</f>
        <v/>
      </c>
      <c r="D159" s="213" t="str">
        <f>IFERROR(INDEX(HiddenSheet!$C$1:$C$1004,MATCH(C159,HiddenSheet!$B$1:$B$1004,0)),"-")</f>
        <v>-</v>
      </c>
    </row>
    <row r="160" spans="2:4">
      <c r="B160" s="213" t="str">
        <f>IFERROR(INDEX(HiddenSheet!$A$1:$A$1004,MATCH(C160,HiddenSheet!$B$1:$B$1004,0)),"-")</f>
        <v>-</v>
      </c>
      <c r="C160" s="214" t="str">
        <f>HiddenSheet!BA149</f>
        <v/>
      </c>
      <c r="D160" s="213" t="str">
        <f>IFERROR(INDEX(HiddenSheet!$C$1:$C$1004,MATCH(C160,HiddenSheet!$B$1:$B$1004,0)),"-")</f>
        <v>-</v>
      </c>
    </row>
    <row r="161" spans="2:4">
      <c r="B161" s="213" t="str">
        <f>IFERROR(INDEX(HiddenSheet!$A$1:$A$1004,MATCH(C161,HiddenSheet!$B$1:$B$1004,0)),"-")</f>
        <v>-</v>
      </c>
      <c r="C161" s="214" t="str">
        <f>HiddenSheet!BA150</f>
        <v/>
      </c>
      <c r="D161" s="213" t="str">
        <f>IFERROR(INDEX(HiddenSheet!$C$1:$C$1004,MATCH(C161,HiddenSheet!$B$1:$B$1004,0)),"-")</f>
        <v>-</v>
      </c>
    </row>
    <row r="162" spans="2:4">
      <c r="B162" s="213" t="str">
        <f>IFERROR(INDEX(HiddenSheet!$A$1:$A$1004,MATCH(C162,HiddenSheet!$B$1:$B$1004,0)),"-")</f>
        <v>-</v>
      </c>
      <c r="C162" s="214" t="str">
        <f>HiddenSheet!BA151</f>
        <v/>
      </c>
      <c r="D162" s="213" t="str">
        <f>IFERROR(INDEX(HiddenSheet!$C$1:$C$1004,MATCH(C162,HiddenSheet!$B$1:$B$1004,0)),"-")</f>
        <v>-</v>
      </c>
    </row>
    <row r="163" spans="2:4">
      <c r="B163" s="213" t="str">
        <f>IFERROR(INDEX(HiddenSheet!$A$1:$A$1004,MATCH(C163,HiddenSheet!$B$1:$B$1004,0)),"-")</f>
        <v>-</v>
      </c>
      <c r="C163" s="214" t="str">
        <f>HiddenSheet!BA152</f>
        <v/>
      </c>
      <c r="D163" s="213" t="str">
        <f>IFERROR(INDEX(HiddenSheet!$C$1:$C$1004,MATCH(C163,HiddenSheet!$B$1:$B$1004,0)),"-")</f>
        <v>-</v>
      </c>
    </row>
    <row r="164" spans="2:4">
      <c r="B164" s="213" t="str">
        <f>IFERROR(INDEX(HiddenSheet!$A$1:$A$1004,MATCH(C164,HiddenSheet!$B$1:$B$1004,0)),"-")</f>
        <v>-</v>
      </c>
      <c r="C164" s="214" t="str">
        <f>HiddenSheet!BA153</f>
        <v/>
      </c>
      <c r="D164" s="213" t="str">
        <f>IFERROR(INDEX(HiddenSheet!$C$1:$C$1004,MATCH(C164,HiddenSheet!$B$1:$B$1004,0)),"-")</f>
        <v>-</v>
      </c>
    </row>
    <row r="165" spans="2:4">
      <c r="B165" s="213" t="str">
        <f>IFERROR(INDEX(HiddenSheet!$A$1:$A$1004,MATCH(C165,HiddenSheet!$B$1:$B$1004,0)),"-")</f>
        <v>-</v>
      </c>
      <c r="C165" s="214" t="str">
        <f>HiddenSheet!BA154</f>
        <v/>
      </c>
      <c r="D165" s="213" t="str">
        <f>IFERROR(INDEX(HiddenSheet!$C$1:$C$1004,MATCH(C165,HiddenSheet!$B$1:$B$1004,0)),"-")</f>
        <v>-</v>
      </c>
    </row>
    <row r="166" spans="2:4">
      <c r="B166" s="213" t="str">
        <f>IFERROR(INDEX(HiddenSheet!$A$1:$A$1004,MATCH(C166,HiddenSheet!$B$1:$B$1004,0)),"-")</f>
        <v>-</v>
      </c>
      <c r="C166" s="214" t="str">
        <f>HiddenSheet!BA155</f>
        <v/>
      </c>
      <c r="D166" s="213" t="str">
        <f>IFERROR(INDEX(HiddenSheet!$C$1:$C$1004,MATCH(C166,HiddenSheet!$B$1:$B$1004,0)),"-")</f>
        <v>-</v>
      </c>
    </row>
    <row r="167" spans="2:4">
      <c r="B167" s="213" t="str">
        <f>IFERROR(INDEX(HiddenSheet!$A$1:$A$1004,MATCH(C167,HiddenSheet!$B$1:$B$1004,0)),"-")</f>
        <v>-</v>
      </c>
      <c r="C167" s="214" t="str">
        <f>HiddenSheet!BA156</f>
        <v/>
      </c>
      <c r="D167" s="213" t="str">
        <f>IFERROR(INDEX(HiddenSheet!$C$1:$C$1004,MATCH(C167,HiddenSheet!$B$1:$B$1004,0)),"-")</f>
        <v>-</v>
      </c>
    </row>
    <row r="168" spans="2:4">
      <c r="B168" s="213" t="str">
        <f>IFERROR(INDEX(HiddenSheet!$A$1:$A$1004,MATCH(C168,HiddenSheet!$B$1:$B$1004,0)),"-")</f>
        <v>-</v>
      </c>
      <c r="C168" s="214" t="str">
        <f>HiddenSheet!BA157</f>
        <v/>
      </c>
      <c r="D168" s="213" t="str">
        <f>IFERROR(INDEX(HiddenSheet!$C$1:$C$1004,MATCH(C168,HiddenSheet!$B$1:$B$1004,0)),"-")</f>
        <v>-</v>
      </c>
    </row>
    <row r="169" spans="2:4">
      <c r="B169" s="213" t="str">
        <f>IFERROR(INDEX(HiddenSheet!$A$1:$A$1004,MATCH(C169,HiddenSheet!$B$1:$B$1004,0)),"-")</f>
        <v>-</v>
      </c>
      <c r="C169" s="214" t="str">
        <f>HiddenSheet!BA158</f>
        <v/>
      </c>
      <c r="D169" s="213" t="str">
        <f>IFERROR(INDEX(HiddenSheet!$C$1:$C$1004,MATCH(C169,HiddenSheet!$B$1:$B$1004,0)),"-")</f>
        <v>-</v>
      </c>
    </row>
    <row r="170" spans="2:4">
      <c r="B170" s="213" t="str">
        <f>IFERROR(INDEX(HiddenSheet!$A$1:$A$1004,MATCH(C170,HiddenSheet!$B$1:$B$1004,0)),"-")</f>
        <v>-</v>
      </c>
      <c r="C170" s="214" t="str">
        <f>HiddenSheet!BA159</f>
        <v/>
      </c>
      <c r="D170" s="213" t="str">
        <f>IFERROR(INDEX(HiddenSheet!$C$1:$C$1004,MATCH(C170,HiddenSheet!$B$1:$B$1004,0)),"-")</f>
        <v>-</v>
      </c>
    </row>
    <row r="171" spans="2:4">
      <c r="B171" s="213" t="str">
        <f>IFERROR(INDEX(HiddenSheet!$A$1:$A$1004,MATCH(C171,HiddenSheet!$B$1:$B$1004,0)),"-")</f>
        <v>-</v>
      </c>
      <c r="C171" s="214" t="str">
        <f>HiddenSheet!BA160</f>
        <v/>
      </c>
      <c r="D171" s="213" t="str">
        <f>IFERROR(INDEX(HiddenSheet!$C$1:$C$1004,MATCH(C171,HiddenSheet!$B$1:$B$1004,0)),"-")</f>
        <v>-</v>
      </c>
    </row>
    <row r="172" spans="2:4">
      <c r="B172" s="213" t="str">
        <f>IFERROR(INDEX(HiddenSheet!$A$1:$A$1004,MATCH(C172,HiddenSheet!$B$1:$B$1004,0)),"-")</f>
        <v>-</v>
      </c>
      <c r="C172" s="214" t="str">
        <f>HiddenSheet!BA161</f>
        <v/>
      </c>
      <c r="D172" s="213" t="str">
        <f>IFERROR(INDEX(HiddenSheet!$C$1:$C$1004,MATCH(C172,HiddenSheet!$B$1:$B$1004,0)),"-")</f>
        <v>-</v>
      </c>
    </row>
    <row r="173" spans="2:4">
      <c r="B173" s="213" t="str">
        <f>IFERROR(INDEX(HiddenSheet!$A$1:$A$1004,MATCH(C173,HiddenSheet!$B$1:$B$1004,0)),"-")</f>
        <v>-</v>
      </c>
      <c r="C173" s="214" t="str">
        <f>HiddenSheet!BA162</f>
        <v/>
      </c>
      <c r="D173" s="213" t="str">
        <f>IFERROR(INDEX(HiddenSheet!$C$1:$C$1004,MATCH(C173,HiddenSheet!$B$1:$B$1004,0)),"-")</f>
        <v>-</v>
      </c>
    </row>
    <row r="174" spans="2:4">
      <c r="B174" s="213" t="str">
        <f>IFERROR(INDEX(HiddenSheet!$A$1:$A$1004,MATCH(C174,HiddenSheet!$B$1:$B$1004,0)),"-")</f>
        <v>-</v>
      </c>
      <c r="C174" s="214" t="str">
        <f>HiddenSheet!BA163</f>
        <v/>
      </c>
      <c r="D174" s="213" t="str">
        <f>IFERROR(INDEX(HiddenSheet!$C$1:$C$1004,MATCH(C174,HiddenSheet!$B$1:$B$1004,0)),"-")</f>
        <v>-</v>
      </c>
    </row>
    <row r="175" spans="2:4">
      <c r="B175" s="213" t="str">
        <f>IFERROR(INDEX(HiddenSheet!$A$1:$A$1004,MATCH(C175,HiddenSheet!$B$1:$B$1004,0)),"-")</f>
        <v>-</v>
      </c>
      <c r="C175" s="214" t="str">
        <f>HiddenSheet!BA164</f>
        <v/>
      </c>
      <c r="D175" s="213" t="str">
        <f>IFERROR(INDEX(HiddenSheet!$C$1:$C$1004,MATCH(C175,HiddenSheet!$B$1:$B$1004,0)),"-")</f>
        <v>-</v>
      </c>
    </row>
    <row r="176" spans="2:4">
      <c r="B176" s="213" t="str">
        <f>IFERROR(INDEX(HiddenSheet!$A$1:$A$1004,MATCH(C176,HiddenSheet!$B$1:$B$1004,0)),"-")</f>
        <v>-</v>
      </c>
      <c r="C176" s="214" t="str">
        <f>HiddenSheet!BA165</f>
        <v/>
      </c>
      <c r="D176" s="213" t="str">
        <f>IFERROR(INDEX(HiddenSheet!$C$1:$C$1004,MATCH(C176,HiddenSheet!$B$1:$B$1004,0)),"-")</f>
        <v>-</v>
      </c>
    </row>
    <row r="177" spans="2:4">
      <c r="B177" s="213" t="str">
        <f>IFERROR(INDEX(HiddenSheet!$A$1:$A$1004,MATCH(C177,HiddenSheet!$B$1:$B$1004,0)),"-")</f>
        <v>-</v>
      </c>
      <c r="C177" s="214" t="str">
        <f>HiddenSheet!BA166</f>
        <v/>
      </c>
      <c r="D177" s="213" t="str">
        <f>IFERROR(INDEX(HiddenSheet!$C$1:$C$1004,MATCH(C177,HiddenSheet!$B$1:$B$1004,0)),"-")</f>
        <v>-</v>
      </c>
    </row>
    <row r="178" spans="2:4">
      <c r="B178" s="213" t="str">
        <f>IFERROR(INDEX(HiddenSheet!$A$1:$A$1004,MATCH(C178,HiddenSheet!$B$1:$B$1004,0)),"-")</f>
        <v>-</v>
      </c>
      <c r="C178" s="214" t="str">
        <f>HiddenSheet!BA167</f>
        <v/>
      </c>
      <c r="D178" s="213" t="str">
        <f>IFERROR(INDEX(HiddenSheet!$C$1:$C$1004,MATCH(C178,HiddenSheet!$B$1:$B$1004,0)),"-")</f>
        <v>-</v>
      </c>
    </row>
    <row r="179" spans="2:4">
      <c r="B179" s="213" t="str">
        <f>IFERROR(INDEX(HiddenSheet!$A$1:$A$1004,MATCH(C179,HiddenSheet!$B$1:$B$1004,0)),"-")</f>
        <v>-</v>
      </c>
      <c r="C179" s="214" t="str">
        <f>HiddenSheet!BA168</f>
        <v/>
      </c>
      <c r="D179" s="213" t="str">
        <f>IFERROR(INDEX(HiddenSheet!$C$1:$C$1004,MATCH(C179,HiddenSheet!$B$1:$B$1004,0)),"-")</f>
        <v>-</v>
      </c>
    </row>
    <row r="180" spans="2:4">
      <c r="B180" s="213" t="str">
        <f>IFERROR(INDEX(HiddenSheet!$A$1:$A$1004,MATCH(C180,HiddenSheet!$B$1:$B$1004,0)),"-")</f>
        <v>-</v>
      </c>
      <c r="C180" s="214" t="str">
        <f>HiddenSheet!BA169</f>
        <v/>
      </c>
      <c r="D180" s="213" t="str">
        <f>IFERROR(INDEX(HiddenSheet!$C$1:$C$1004,MATCH(C180,HiddenSheet!$B$1:$B$1004,0)),"-")</f>
        <v>-</v>
      </c>
    </row>
    <row r="181" spans="2:4">
      <c r="B181" s="213" t="str">
        <f>IFERROR(INDEX(HiddenSheet!$A$1:$A$1004,MATCH(C181,HiddenSheet!$B$1:$B$1004,0)),"-")</f>
        <v>-</v>
      </c>
      <c r="C181" s="214" t="str">
        <f>HiddenSheet!BA170</f>
        <v/>
      </c>
      <c r="D181" s="213" t="str">
        <f>IFERROR(INDEX(HiddenSheet!$C$1:$C$1004,MATCH(C181,HiddenSheet!$B$1:$B$1004,0)),"-")</f>
        <v>-</v>
      </c>
    </row>
    <row r="182" spans="2:4">
      <c r="B182" s="213" t="str">
        <f>IFERROR(INDEX(HiddenSheet!$A$1:$A$1004,MATCH(C182,HiddenSheet!$B$1:$B$1004,0)),"-")</f>
        <v>-</v>
      </c>
      <c r="C182" s="214" t="str">
        <f>HiddenSheet!BA171</f>
        <v/>
      </c>
      <c r="D182" s="213" t="str">
        <f>IFERROR(INDEX(HiddenSheet!$C$1:$C$1004,MATCH(C182,HiddenSheet!$B$1:$B$1004,0)),"-")</f>
        <v>-</v>
      </c>
    </row>
    <row r="183" spans="2:4">
      <c r="B183" s="213" t="str">
        <f>IFERROR(INDEX(HiddenSheet!$A$1:$A$1004,MATCH(C183,HiddenSheet!$B$1:$B$1004,0)),"-")</f>
        <v>-</v>
      </c>
      <c r="C183" s="214" t="str">
        <f>HiddenSheet!BA172</f>
        <v/>
      </c>
      <c r="D183" s="213" t="str">
        <f>IFERROR(INDEX(HiddenSheet!$C$1:$C$1004,MATCH(C183,HiddenSheet!$B$1:$B$1004,0)),"-")</f>
        <v>-</v>
      </c>
    </row>
    <row r="184" spans="2:4">
      <c r="B184" s="213" t="str">
        <f>IFERROR(INDEX(HiddenSheet!$A$1:$A$1004,MATCH(C184,HiddenSheet!$B$1:$B$1004,0)),"-")</f>
        <v>-</v>
      </c>
      <c r="C184" s="214" t="str">
        <f>HiddenSheet!BA173</f>
        <v/>
      </c>
      <c r="D184" s="213" t="str">
        <f>IFERROR(INDEX(HiddenSheet!$C$1:$C$1004,MATCH(C184,HiddenSheet!$B$1:$B$1004,0)),"-")</f>
        <v>-</v>
      </c>
    </row>
    <row r="185" spans="2:4">
      <c r="B185" s="213" t="str">
        <f>IFERROR(INDEX(HiddenSheet!$A$1:$A$1004,MATCH(C185,HiddenSheet!$B$1:$B$1004,0)),"-")</f>
        <v>-</v>
      </c>
      <c r="C185" s="214" t="str">
        <f>HiddenSheet!BA174</f>
        <v/>
      </c>
      <c r="D185" s="213" t="str">
        <f>IFERROR(INDEX(HiddenSheet!$C$1:$C$1004,MATCH(C185,HiddenSheet!$B$1:$B$1004,0)),"-")</f>
        <v>-</v>
      </c>
    </row>
    <row r="186" spans="2:4">
      <c r="B186" s="213" t="str">
        <f>IFERROR(INDEX(HiddenSheet!$A$1:$A$1004,MATCH(C186,HiddenSheet!$B$1:$B$1004,0)),"-")</f>
        <v>-</v>
      </c>
      <c r="C186" s="214" t="str">
        <f>HiddenSheet!BA175</f>
        <v/>
      </c>
      <c r="D186" s="213" t="str">
        <f>IFERROR(INDEX(HiddenSheet!$C$1:$C$1004,MATCH(C186,HiddenSheet!$B$1:$B$1004,0)),"-")</f>
        <v>-</v>
      </c>
    </row>
    <row r="187" spans="2:4">
      <c r="B187" s="213" t="str">
        <f>IFERROR(INDEX(HiddenSheet!$A$1:$A$1004,MATCH(C187,HiddenSheet!$B$1:$B$1004,0)),"-")</f>
        <v>-</v>
      </c>
      <c r="C187" s="214" t="str">
        <f>HiddenSheet!BA176</f>
        <v/>
      </c>
      <c r="D187" s="213" t="str">
        <f>IFERROR(INDEX(HiddenSheet!$C$1:$C$1004,MATCH(C187,HiddenSheet!$B$1:$B$1004,0)),"-")</f>
        <v>-</v>
      </c>
    </row>
    <row r="188" spans="2:4">
      <c r="B188" s="213" t="str">
        <f>IFERROR(INDEX(HiddenSheet!$A$1:$A$1004,MATCH(C188,HiddenSheet!$B$1:$B$1004,0)),"-")</f>
        <v>-</v>
      </c>
      <c r="C188" s="214" t="str">
        <f>HiddenSheet!BA177</f>
        <v/>
      </c>
      <c r="D188" s="213" t="str">
        <f>IFERROR(INDEX(HiddenSheet!$C$1:$C$1004,MATCH(C188,HiddenSheet!$B$1:$B$1004,0)),"-")</f>
        <v>-</v>
      </c>
    </row>
    <row r="189" spans="2:4">
      <c r="B189" s="213" t="str">
        <f>IFERROR(INDEX(HiddenSheet!$A$1:$A$1004,MATCH(C189,HiddenSheet!$B$1:$B$1004,0)),"-")</f>
        <v>-</v>
      </c>
      <c r="C189" s="214" t="str">
        <f>HiddenSheet!BA178</f>
        <v/>
      </c>
      <c r="D189" s="213" t="str">
        <f>IFERROR(INDEX(HiddenSheet!$C$1:$C$1004,MATCH(C189,HiddenSheet!$B$1:$B$1004,0)),"-")</f>
        <v>-</v>
      </c>
    </row>
    <row r="190" spans="2:4">
      <c r="B190" s="213" t="str">
        <f>IFERROR(INDEX(HiddenSheet!$A$1:$A$1004,MATCH(C190,HiddenSheet!$B$1:$B$1004,0)),"-")</f>
        <v>-</v>
      </c>
      <c r="C190" s="214" t="str">
        <f>HiddenSheet!BA179</f>
        <v/>
      </c>
      <c r="D190" s="213" t="str">
        <f>IFERROR(INDEX(HiddenSheet!$C$1:$C$1004,MATCH(C190,HiddenSheet!$B$1:$B$1004,0)),"-")</f>
        <v>-</v>
      </c>
    </row>
    <row r="191" spans="2:4">
      <c r="B191" s="213" t="str">
        <f>IFERROR(INDEX(HiddenSheet!$A$1:$A$1004,MATCH(C191,HiddenSheet!$B$1:$B$1004,0)),"-")</f>
        <v>-</v>
      </c>
      <c r="C191" s="214" t="str">
        <f>HiddenSheet!BA180</f>
        <v/>
      </c>
      <c r="D191" s="213" t="str">
        <f>IFERROR(INDEX(HiddenSheet!$C$1:$C$1004,MATCH(C191,HiddenSheet!$B$1:$B$1004,0)),"-")</f>
        <v>-</v>
      </c>
    </row>
    <row r="192" spans="2:4">
      <c r="B192" s="213" t="str">
        <f>IFERROR(INDEX(HiddenSheet!$A$1:$A$1004,MATCH(C192,HiddenSheet!$B$1:$B$1004,0)),"-")</f>
        <v>-</v>
      </c>
      <c r="C192" s="214" t="str">
        <f>HiddenSheet!BA181</f>
        <v/>
      </c>
      <c r="D192" s="213" t="str">
        <f>IFERROR(INDEX(HiddenSheet!$C$1:$C$1004,MATCH(C192,HiddenSheet!$B$1:$B$1004,0)),"-")</f>
        <v>-</v>
      </c>
    </row>
    <row r="193" spans="2:4">
      <c r="B193" s="213" t="str">
        <f>IFERROR(INDEX(HiddenSheet!$A$1:$A$1004,MATCH(C193,HiddenSheet!$B$1:$B$1004,0)),"-")</f>
        <v>-</v>
      </c>
      <c r="C193" s="214" t="str">
        <f>HiddenSheet!BA182</f>
        <v/>
      </c>
      <c r="D193" s="213" t="str">
        <f>IFERROR(INDEX(HiddenSheet!$C$1:$C$1004,MATCH(C193,HiddenSheet!$B$1:$B$1004,0)),"-")</f>
        <v>-</v>
      </c>
    </row>
    <row r="194" spans="2:4">
      <c r="B194" s="213" t="str">
        <f>IFERROR(INDEX(HiddenSheet!$A$1:$A$1004,MATCH(C194,HiddenSheet!$B$1:$B$1004,0)),"-")</f>
        <v>-</v>
      </c>
      <c r="C194" s="214" t="str">
        <f>HiddenSheet!BA183</f>
        <v/>
      </c>
      <c r="D194" s="213" t="str">
        <f>IFERROR(INDEX(HiddenSheet!$C$1:$C$1004,MATCH(C194,HiddenSheet!$B$1:$B$1004,0)),"-")</f>
        <v>-</v>
      </c>
    </row>
    <row r="195" spans="2:4">
      <c r="B195" s="213" t="str">
        <f>IFERROR(INDEX(HiddenSheet!$A$1:$A$1004,MATCH(C195,HiddenSheet!$B$1:$B$1004,0)),"-")</f>
        <v>-</v>
      </c>
      <c r="C195" s="214" t="str">
        <f>HiddenSheet!BA184</f>
        <v/>
      </c>
      <c r="D195" s="213" t="str">
        <f>IFERROR(INDEX(HiddenSheet!$C$1:$C$1004,MATCH(C195,HiddenSheet!$B$1:$B$1004,0)),"-")</f>
        <v>-</v>
      </c>
    </row>
    <row r="196" spans="2:4">
      <c r="B196" s="213" t="str">
        <f>IFERROR(INDEX(HiddenSheet!$A$1:$A$1004,MATCH(C196,HiddenSheet!$B$1:$B$1004,0)),"-")</f>
        <v>-</v>
      </c>
      <c r="C196" s="214" t="str">
        <f>HiddenSheet!BA185</f>
        <v/>
      </c>
      <c r="D196" s="213" t="str">
        <f>IFERROR(INDEX(HiddenSheet!$C$1:$C$1004,MATCH(C196,HiddenSheet!$B$1:$B$1004,0)),"-")</f>
        <v>-</v>
      </c>
    </row>
    <row r="197" spans="2:4">
      <c r="B197" s="213" t="str">
        <f>IFERROR(INDEX(HiddenSheet!$A$1:$A$1004,MATCH(C197,HiddenSheet!$B$1:$B$1004,0)),"-")</f>
        <v>-</v>
      </c>
      <c r="C197" s="214" t="str">
        <f>HiddenSheet!BA186</f>
        <v/>
      </c>
      <c r="D197" s="213" t="str">
        <f>IFERROR(INDEX(HiddenSheet!$C$1:$C$1004,MATCH(C197,HiddenSheet!$B$1:$B$1004,0)),"-")</f>
        <v>-</v>
      </c>
    </row>
    <row r="198" spans="2:4">
      <c r="B198" s="213" t="str">
        <f>IFERROR(INDEX(HiddenSheet!$A$1:$A$1004,MATCH(C198,HiddenSheet!$B$1:$B$1004,0)),"-")</f>
        <v>-</v>
      </c>
      <c r="C198" s="214" t="str">
        <f>HiddenSheet!BA187</f>
        <v/>
      </c>
      <c r="D198" s="213" t="str">
        <f>IFERROR(INDEX(HiddenSheet!$C$1:$C$1004,MATCH(C198,HiddenSheet!$B$1:$B$1004,0)),"-")</f>
        <v>-</v>
      </c>
    </row>
    <row r="199" spans="2:4">
      <c r="B199" s="213" t="str">
        <f>IFERROR(INDEX(HiddenSheet!$A$1:$A$1004,MATCH(C199,HiddenSheet!$B$1:$B$1004,0)),"-")</f>
        <v>-</v>
      </c>
      <c r="C199" s="214" t="str">
        <f>HiddenSheet!BA188</f>
        <v/>
      </c>
      <c r="D199" s="213" t="str">
        <f>IFERROR(INDEX(HiddenSheet!$C$1:$C$1004,MATCH(C199,HiddenSheet!$B$1:$B$1004,0)),"-")</f>
        <v>-</v>
      </c>
    </row>
    <row r="200" spans="2:4">
      <c r="B200" s="213" t="str">
        <f>IFERROR(INDEX(HiddenSheet!$A$1:$A$1004,MATCH(C200,HiddenSheet!$B$1:$B$1004,0)),"-")</f>
        <v>-</v>
      </c>
      <c r="C200" s="214" t="str">
        <f>HiddenSheet!BA189</f>
        <v/>
      </c>
      <c r="D200" s="213" t="str">
        <f>IFERROR(INDEX(HiddenSheet!$C$1:$C$1004,MATCH(C200,HiddenSheet!$B$1:$B$1004,0)),"-")</f>
        <v>-</v>
      </c>
    </row>
    <row r="201" spans="2:4">
      <c r="B201" s="213" t="str">
        <f>IFERROR(INDEX(HiddenSheet!$A$1:$A$1004,MATCH(C201,HiddenSheet!$B$1:$B$1004,0)),"-")</f>
        <v>-</v>
      </c>
      <c r="C201" s="214" t="str">
        <f>HiddenSheet!BA190</f>
        <v/>
      </c>
      <c r="D201" s="213" t="str">
        <f>IFERROR(INDEX(HiddenSheet!$C$1:$C$1004,MATCH(C201,HiddenSheet!$B$1:$B$1004,0)),"-")</f>
        <v>-</v>
      </c>
    </row>
    <row r="202" spans="2:4">
      <c r="B202" s="213" t="str">
        <f>IFERROR(INDEX(HiddenSheet!$A$1:$A$1004,MATCH(C202,HiddenSheet!$B$1:$B$1004,0)),"-")</f>
        <v>-</v>
      </c>
      <c r="C202" s="214" t="str">
        <f>HiddenSheet!BA191</f>
        <v/>
      </c>
      <c r="D202" s="213" t="str">
        <f>IFERROR(INDEX(HiddenSheet!$C$1:$C$1004,MATCH(C202,HiddenSheet!$B$1:$B$1004,0)),"-")</f>
        <v>-</v>
      </c>
    </row>
    <row r="203" spans="2:4">
      <c r="B203" s="213" t="str">
        <f>IFERROR(INDEX(HiddenSheet!$A$1:$A$1004,MATCH(C203,HiddenSheet!$B$1:$B$1004,0)),"-")</f>
        <v>-</v>
      </c>
      <c r="C203" s="214" t="str">
        <f>HiddenSheet!BA192</f>
        <v/>
      </c>
      <c r="D203" s="213" t="str">
        <f>IFERROR(INDEX(HiddenSheet!$C$1:$C$1004,MATCH(C203,HiddenSheet!$B$1:$B$1004,0)),"-")</f>
        <v>-</v>
      </c>
    </row>
    <row r="204" spans="2:4">
      <c r="B204" s="213" t="str">
        <f>IFERROR(INDEX(HiddenSheet!$A$1:$A$1004,MATCH(C204,HiddenSheet!$B$1:$B$1004,0)),"-")</f>
        <v>-</v>
      </c>
      <c r="C204" s="214" t="str">
        <f>HiddenSheet!BA193</f>
        <v/>
      </c>
      <c r="D204" s="213" t="str">
        <f>IFERROR(INDEX(HiddenSheet!$C$1:$C$1004,MATCH(C204,HiddenSheet!$B$1:$B$1004,0)),"-")</f>
        <v>-</v>
      </c>
    </row>
    <row r="205" spans="2:4">
      <c r="B205" s="213" t="str">
        <f>IFERROR(INDEX(HiddenSheet!$A$1:$A$1004,MATCH(C205,HiddenSheet!$B$1:$B$1004,0)),"-")</f>
        <v>-</v>
      </c>
      <c r="C205" s="214" t="str">
        <f>HiddenSheet!BA194</f>
        <v/>
      </c>
      <c r="D205" s="213" t="str">
        <f>IFERROR(INDEX(HiddenSheet!$C$1:$C$1004,MATCH(C205,HiddenSheet!$B$1:$B$1004,0)),"-")</f>
        <v>-</v>
      </c>
    </row>
    <row r="206" spans="2:4">
      <c r="B206" s="213" t="str">
        <f>IFERROR(INDEX(HiddenSheet!$A$1:$A$1004,MATCH(C206,HiddenSheet!$B$1:$B$1004,0)),"-")</f>
        <v>-</v>
      </c>
      <c r="C206" s="214" t="str">
        <f>HiddenSheet!BA195</f>
        <v/>
      </c>
      <c r="D206" s="213" t="str">
        <f>IFERROR(INDEX(HiddenSheet!$C$1:$C$1004,MATCH(C206,HiddenSheet!$B$1:$B$1004,0)),"-")</f>
        <v>-</v>
      </c>
    </row>
    <row r="207" spans="2:4">
      <c r="B207" s="213" t="str">
        <f>IFERROR(INDEX(HiddenSheet!$A$1:$A$1004,MATCH(C207,HiddenSheet!$B$1:$B$1004,0)),"-")</f>
        <v>-</v>
      </c>
      <c r="C207" s="214" t="str">
        <f>HiddenSheet!BA196</f>
        <v/>
      </c>
      <c r="D207" s="213" t="str">
        <f>IFERROR(INDEX(HiddenSheet!$C$1:$C$1004,MATCH(C207,HiddenSheet!$B$1:$B$1004,0)),"-")</f>
        <v>-</v>
      </c>
    </row>
    <row r="208" spans="2:4">
      <c r="B208" s="213" t="str">
        <f>IFERROR(INDEX(HiddenSheet!$A$1:$A$1004,MATCH(C208,HiddenSheet!$B$1:$B$1004,0)),"-")</f>
        <v>-</v>
      </c>
      <c r="C208" s="214" t="str">
        <f>HiddenSheet!BA197</f>
        <v/>
      </c>
      <c r="D208" s="213" t="str">
        <f>IFERROR(INDEX(HiddenSheet!$C$1:$C$1004,MATCH(C208,HiddenSheet!$B$1:$B$1004,0)),"-")</f>
        <v>-</v>
      </c>
    </row>
    <row r="209" spans="2:4">
      <c r="B209" s="213" t="str">
        <f>IFERROR(INDEX(HiddenSheet!$A$1:$A$1004,MATCH(C209,HiddenSheet!$B$1:$B$1004,0)),"-")</f>
        <v>-</v>
      </c>
      <c r="C209" s="214" t="str">
        <f>HiddenSheet!BA198</f>
        <v/>
      </c>
      <c r="D209" s="213" t="str">
        <f>IFERROR(INDEX(HiddenSheet!$C$1:$C$1004,MATCH(C209,HiddenSheet!$B$1:$B$1004,0)),"-")</f>
        <v>-</v>
      </c>
    </row>
    <row r="210" spans="2:4">
      <c r="B210" s="213" t="str">
        <f>IFERROR(INDEX(HiddenSheet!$A$1:$A$1004,MATCH(C210,HiddenSheet!$B$1:$B$1004,0)),"-")</f>
        <v>-</v>
      </c>
      <c r="C210" s="214" t="str">
        <f>HiddenSheet!BA199</f>
        <v/>
      </c>
      <c r="D210" s="213" t="str">
        <f>IFERROR(INDEX(HiddenSheet!$C$1:$C$1004,MATCH(C210,HiddenSheet!$B$1:$B$1004,0)),"-")</f>
        <v>-</v>
      </c>
    </row>
    <row r="211" spans="2:4">
      <c r="B211" s="213" t="str">
        <f>IFERROR(INDEX(HiddenSheet!$A$1:$A$1004,MATCH(C211,HiddenSheet!$B$1:$B$1004,0)),"-")</f>
        <v>-</v>
      </c>
      <c r="C211" s="214" t="str">
        <f>HiddenSheet!BA200</f>
        <v/>
      </c>
      <c r="D211" s="213" t="str">
        <f>IFERROR(INDEX(HiddenSheet!$C$1:$C$1004,MATCH(C211,HiddenSheet!$B$1:$B$1004,0)),"-")</f>
        <v>-</v>
      </c>
    </row>
    <row r="212" spans="2:4">
      <c r="B212" s="213" t="str">
        <f>IFERROR(INDEX(HiddenSheet!$A$1:$A$1004,MATCH(C212,HiddenSheet!$B$1:$B$1004,0)),"-")</f>
        <v>-</v>
      </c>
      <c r="C212" s="214" t="str">
        <f>HiddenSheet!BA201</f>
        <v/>
      </c>
      <c r="D212" s="213" t="str">
        <f>IFERROR(INDEX(HiddenSheet!$C$1:$C$1004,MATCH(C212,HiddenSheet!$B$1:$B$1004,0)),"-")</f>
        <v>-</v>
      </c>
    </row>
    <row r="213" spans="2:4">
      <c r="B213" s="213" t="str">
        <f>IFERROR(INDEX(HiddenSheet!$A$1:$A$1004,MATCH(C213,HiddenSheet!$B$1:$B$1004,0)),"-")</f>
        <v>-</v>
      </c>
      <c r="C213" s="214" t="str">
        <f>HiddenSheet!BA202</f>
        <v/>
      </c>
      <c r="D213" s="213" t="str">
        <f>IFERROR(INDEX(HiddenSheet!$C$1:$C$1004,MATCH(C213,HiddenSheet!$B$1:$B$1004,0)),"-")</f>
        <v>-</v>
      </c>
    </row>
    <row r="214" spans="2:4">
      <c r="B214" s="213" t="str">
        <f>IFERROR(INDEX(HiddenSheet!$A$1:$A$1004,MATCH(C214,HiddenSheet!$B$1:$B$1004,0)),"-")</f>
        <v>-</v>
      </c>
      <c r="C214" s="214" t="str">
        <f>HiddenSheet!BA203</f>
        <v/>
      </c>
      <c r="D214" s="213" t="str">
        <f>IFERROR(INDEX(HiddenSheet!$C$1:$C$1004,MATCH(C214,HiddenSheet!$B$1:$B$1004,0)),"-")</f>
        <v>-</v>
      </c>
    </row>
    <row r="215" spans="2:4">
      <c r="B215" s="213" t="str">
        <f>IFERROR(INDEX(HiddenSheet!$A$1:$A$1004,MATCH(C215,HiddenSheet!$B$1:$B$1004,0)),"-")</f>
        <v>-</v>
      </c>
      <c r="C215" s="214" t="str">
        <f>HiddenSheet!BA204</f>
        <v/>
      </c>
      <c r="D215" s="213" t="str">
        <f>IFERROR(INDEX(HiddenSheet!$C$1:$C$1004,MATCH(C215,HiddenSheet!$B$1:$B$1004,0)),"-")</f>
        <v>-</v>
      </c>
    </row>
    <row r="216" spans="2:4">
      <c r="B216" s="213" t="str">
        <f>IFERROR(INDEX(HiddenSheet!$A$1:$A$1004,MATCH(C216,HiddenSheet!$B$1:$B$1004,0)),"-")</f>
        <v>-</v>
      </c>
      <c r="C216" s="214" t="str">
        <f>HiddenSheet!BA205</f>
        <v/>
      </c>
      <c r="D216" s="213" t="str">
        <f>IFERROR(INDEX(HiddenSheet!$C$1:$C$1004,MATCH(C216,HiddenSheet!$B$1:$B$1004,0)),"-")</f>
        <v>-</v>
      </c>
    </row>
    <row r="217" spans="2:4">
      <c r="B217" s="213" t="str">
        <f>IFERROR(INDEX(HiddenSheet!$A$1:$A$1004,MATCH(C217,HiddenSheet!$B$1:$B$1004,0)),"-")</f>
        <v>-</v>
      </c>
      <c r="C217" s="214" t="str">
        <f>HiddenSheet!BA206</f>
        <v/>
      </c>
      <c r="D217" s="213" t="str">
        <f>IFERROR(INDEX(HiddenSheet!$C$1:$C$1004,MATCH(C217,HiddenSheet!$B$1:$B$1004,0)),"-")</f>
        <v>-</v>
      </c>
    </row>
    <row r="218" spans="2:4">
      <c r="B218" s="213" t="str">
        <f>IFERROR(INDEX(HiddenSheet!$A$1:$A$1004,MATCH(C218,HiddenSheet!$B$1:$B$1004,0)),"-")</f>
        <v>-</v>
      </c>
      <c r="C218" s="214" t="str">
        <f>HiddenSheet!BA207</f>
        <v/>
      </c>
      <c r="D218" s="213" t="str">
        <f>IFERROR(INDEX(HiddenSheet!$C$1:$C$1004,MATCH(C218,HiddenSheet!$B$1:$B$1004,0)),"-")</f>
        <v>-</v>
      </c>
    </row>
    <row r="219" spans="2:4">
      <c r="B219" s="213" t="str">
        <f>IFERROR(INDEX(HiddenSheet!$A$1:$A$1004,MATCH(C219,HiddenSheet!$B$1:$B$1004,0)),"-")</f>
        <v>-</v>
      </c>
      <c r="C219" s="214" t="str">
        <f>HiddenSheet!BA208</f>
        <v/>
      </c>
      <c r="D219" s="213" t="str">
        <f>IFERROR(INDEX(HiddenSheet!$C$1:$C$1004,MATCH(C219,HiddenSheet!$B$1:$B$1004,0)),"-")</f>
        <v>-</v>
      </c>
    </row>
    <row r="220" spans="2:4">
      <c r="B220" s="213" t="str">
        <f>IFERROR(INDEX(HiddenSheet!$A$1:$A$1004,MATCH(C220,HiddenSheet!$B$1:$B$1004,0)),"-")</f>
        <v>-</v>
      </c>
      <c r="C220" s="214" t="str">
        <f>HiddenSheet!BA209</f>
        <v/>
      </c>
      <c r="D220" s="213" t="str">
        <f>IFERROR(INDEX(HiddenSheet!$C$1:$C$1004,MATCH(C220,HiddenSheet!$B$1:$B$1004,0)),"-")</f>
        <v>-</v>
      </c>
    </row>
    <row r="221" spans="2:4">
      <c r="B221" s="213" t="str">
        <f>IFERROR(INDEX(HiddenSheet!$A$1:$A$1004,MATCH(C221,HiddenSheet!$B$1:$B$1004,0)),"-")</f>
        <v>-</v>
      </c>
      <c r="C221" s="214" t="str">
        <f>HiddenSheet!BA210</f>
        <v/>
      </c>
      <c r="D221" s="213" t="str">
        <f>IFERROR(INDEX(HiddenSheet!$C$1:$C$1004,MATCH(C221,HiddenSheet!$B$1:$B$1004,0)),"-")</f>
        <v>-</v>
      </c>
    </row>
    <row r="222" spans="2:4">
      <c r="B222" s="213" t="str">
        <f>IFERROR(INDEX(HiddenSheet!$A$1:$A$1004,MATCH(C222,HiddenSheet!$B$1:$B$1004,0)),"-")</f>
        <v>-</v>
      </c>
      <c r="C222" s="214" t="str">
        <f>HiddenSheet!BA211</f>
        <v/>
      </c>
      <c r="D222" s="213" t="str">
        <f>IFERROR(INDEX(HiddenSheet!$C$1:$C$1004,MATCH(C222,HiddenSheet!$B$1:$B$1004,0)),"-")</f>
        <v>-</v>
      </c>
    </row>
    <row r="223" spans="2:4">
      <c r="B223" s="213" t="str">
        <f>IFERROR(INDEX(HiddenSheet!$A$1:$A$1004,MATCH(C223,HiddenSheet!$B$1:$B$1004,0)),"-")</f>
        <v>-</v>
      </c>
      <c r="C223" s="214" t="str">
        <f>HiddenSheet!BA212</f>
        <v/>
      </c>
      <c r="D223" s="213" t="str">
        <f>IFERROR(INDEX(HiddenSheet!$C$1:$C$1004,MATCH(C223,HiddenSheet!$B$1:$B$1004,0)),"-")</f>
        <v>-</v>
      </c>
    </row>
    <row r="224" spans="2:4">
      <c r="B224" s="213" t="str">
        <f>IFERROR(INDEX(HiddenSheet!$A$1:$A$1004,MATCH(C224,HiddenSheet!$B$1:$B$1004,0)),"-")</f>
        <v>-</v>
      </c>
      <c r="C224" s="214" t="str">
        <f>HiddenSheet!BA213</f>
        <v/>
      </c>
      <c r="D224" s="213" t="str">
        <f>IFERROR(INDEX(HiddenSheet!$C$1:$C$1004,MATCH(C224,HiddenSheet!$B$1:$B$1004,0)),"-")</f>
        <v>-</v>
      </c>
    </row>
    <row r="225" spans="2:4">
      <c r="B225" s="213" t="str">
        <f>IFERROR(INDEX(HiddenSheet!$A$1:$A$1004,MATCH(C225,HiddenSheet!$B$1:$B$1004,0)),"-")</f>
        <v>-</v>
      </c>
      <c r="C225" s="214" t="str">
        <f>HiddenSheet!BA214</f>
        <v/>
      </c>
      <c r="D225" s="213" t="str">
        <f>IFERROR(INDEX(HiddenSheet!$C$1:$C$1004,MATCH(C225,HiddenSheet!$B$1:$B$1004,0)),"-")</f>
        <v>-</v>
      </c>
    </row>
    <row r="226" spans="2:4">
      <c r="B226" s="213" t="str">
        <f>IFERROR(INDEX(HiddenSheet!$A$1:$A$1004,MATCH(C226,HiddenSheet!$B$1:$B$1004,0)),"-")</f>
        <v>-</v>
      </c>
      <c r="C226" s="214" t="str">
        <f>HiddenSheet!BA215</f>
        <v/>
      </c>
      <c r="D226" s="213" t="str">
        <f>IFERROR(INDEX(HiddenSheet!$C$1:$C$1004,MATCH(C226,HiddenSheet!$B$1:$B$1004,0)),"-")</f>
        <v>-</v>
      </c>
    </row>
    <row r="227" spans="2:4">
      <c r="B227" s="213" t="str">
        <f>IFERROR(INDEX(HiddenSheet!$A$1:$A$1004,MATCH(C227,HiddenSheet!$B$1:$B$1004,0)),"-")</f>
        <v>-</v>
      </c>
      <c r="C227" s="214" t="str">
        <f>HiddenSheet!BA216</f>
        <v/>
      </c>
      <c r="D227" s="213" t="str">
        <f>IFERROR(INDEX(HiddenSheet!$C$1:$C$1004,MATCH(C227,HiddenSheet!$B$1:$B$1004,0)),"-")</f>
        <v>-</v>
      </c>
    </row>
    <row r="228" spans="2:4">
      <c r="B228" s="213" t="str">
        <f>IFERROR(INDEX(HiddenSheet!$A$1:$A$1004,MATCH(C228,HiddenSheet!$B$1:$B$1004,0)),"-")</f>
        <v>-</v>
      </c>
      <c r="C228" s="214" t="str">
        <f>HiddenSheet!BA217</f>
        <v/>
      </c>
      <c r="D228" s="213" t="str">
        <f>IFERROR(INDEX(HiddenSheet!$C$1:$C$1004,MATCH(C228,HiddenSheet!$B$1:$B$1004,0)),"-")</f>
        <v>-</v>
      </c>
    </row>
    <row r="229" spans="2:4">
      <c r="B229" s="213" t="str">
        <f>IFERROR(INDEX(HiddenSheet!$A$1:$A$1004,MATCH(C229,HiddenSheet!$B$1:$B$1004,0)),"-")</f>
        <v>-</v>
      </c>
      <c r="C229" s="214" t="str">
        <f>HiddenSheet!BA218</f>
        <v/>
      </c>
      <c r="D229" s="213" t="str">
        <f>IFERROR(INDEX(HiddenSheet!$C$1:$C$1004,MATCH(C229,HiddenSheet!$B$1:$B$1004,0)),"-")</f>
        <v>-</v>
      </c>
    </row>
    <row r="230" spans="2:4">
      <c r="B230" s="213" t="str">
        <f>IFERROR(INDEX(HiddenSheet!$A$1:$A$1004,MATCH(C230,HiddenSheet!$B$1:$B$1004,0)),"-")</f>
        <v>-</v>
      </c>
      <c r="C230" s="214" t="str">
        <f>HiddenSheet!BA219</f>
        <v/>
      </c>
      <c r="D230" s="213" t="str">
        <f>IFERROR(INDEX(HiddenSheet!$C$1:$C$1004,MATCH(C230,HiddenSheet!$B$1:$B$1004,0)),"-")</f>
        <v>-</v>
      </c>
    </row>
    <row r="231" spans="2:4">
      <c r="B231" s="213" t="str">
        <f>IFERROR(INDEX(HiddenSheet!$A$1:$A$1004,MATCH(C231,HiddenSheet!$B$1:$B$1004,0)),"-")</f>
        <v>-</v>
      </c>
      <c r="C231" s="214" t="str">
        <f>HiddenSheet!BA220</f>
        <v/>
      </c>
      <c r="D231" s="213" t="str">
        <f>IFERROR(INDEX(HiddenSheet!$C$1:$C$1004,MATCH(C231,HiddenSheet!$B$1:$B$1004,0)),"-")</f>
        <v>-</v>
      </c>
    </row>
    <row r="232" spans="2:4">
      <c r="B232" s="213" t="str">
        <f>IFERROR(INDEX(HiddenSheet!$A$1:$A$1004,MATCH(C232,HiddenSheet!$B$1:$B$1004,0)),"-")</f>
        <v>-</v>
      </c>
      <c r="C232" s="214" t="str">
        <f>HiddenSheet!BA221</f>
        <v/>
      </c>
      <c r="D232" s="213" t="str">
        <f>IFERROR(INDEX(HiddenSheet!$C$1:$C$1004,MATCH(C232,HiddenSheet!$B$1:$B$1004,0)),"-")</f>
        <v>-</v>
      </c>
    </row>
    <row r="233" spans="2:4">
      <c r="B233" s="213" t="str">
        <f>IFERROR(INDEX(HiddenSheet!$A$1:$A$1004,MATCH(C233,HiddenSheet!$B$1:$B$1004,0)),"-")</f>
        <v>-</v>
      </c>
      <c r="C233" s="214" t="str">
        <f>HiddenSheet!BA222</f>
        <v/>
      </c>
      <c r="D233" s="213" t="str">
        <f>IFERROR(INDEX(HiddenSheet!$C$1:$C$1004,MATCH(C233,HiddenSheet!$B$1:$B$1004,0)),"-")</f>
        <v>-</v>
      </c>
    </row>
    <row r="234" spans="2:4">
      <c r="B234" s="213" t="str">
        <f>IFERROR(INDEX(HiddenSheet!$A$1:$A$1004,MATCH(C234,HiddenSheet!$B$1:$B$1004,0)),"-")</f>
        <v>-</v>
      </c>
      <c r="C234" s="214" t="str">
        <f>HiddenSheet!BA223</f>
        <v/>
      </c>
      <c r="D234" s="213" t="str">
        <f>IFERROR(INDEX(HiddenSheet!$C$1:$C$1004,MATCH(C234,HiddenSheet!$B$1:$B$1004,0)),"-")</f>
        <v>-</v>
      </c>
    </row>
    <row r="235" spans="2:4">
      <c r="B235" s="213" t="str">
        <f>IFERROR(INDEX(HiddenSheet!$A$1:$A$1004,MATCH(C235,HiddenSheet!$B$1:$B$1004,0)),"-")</f>
        <v>-</v>
      </c>
      <c r="C235" s="214" t="str">
        <f>HiddenSheet!BA224</f>
        <v/>
      </c>
      <c r="D235" s="213" t="str">
        <f>IFERROR(INDEX(HiddenSheet!$C$1:$C$1004,MATCH(C235,HiddenSheet!$B$1:$B$1004,0)),"-")</f>
        <v>-</v>
      </c>
    </row>
    <row r="236" spans="2:4">
      <c r="B236" s="213" t="str">
        <f>IFERROR(INDEX(HiddenSheet!$A$1:$A$1004,MATCH(C236,HiddenSheet!$B$1:$B$1004,0)),"-")</f>
        <v>-</v>
      </c>
      <c r="C236" s="214" t="str">
        <f>HiddenSheet!BA225</f>
        <v/>
      </c>
      <c r="D236" s="213" t="str">
        <f>IFERROR(INDEX(HiddenSheet!$C$1:$C$1004,MATCH(C236,HiddenSheet!$B$1:$B$1004,0)),"-")</f>
        <v>-</v>
      </c>
    </row>
    <row r="237" spans="2:4">
      <c r="B237" s="213" t="str">
        <f>IFERROR(INDEX(HiddenSheet!$A$1:$A$1004,MATCH(C237,HiddenSheet!$B$1:$B$1004,0)),"-")</f>
        <v>-</v>
      </c>
      <c r="C237" s="214" t="str">
        <f>HiddenSheet!BA226</f>
        <v/>
      </c>
      <c r="D237" s="213" t="str">
        <f>IFERROR(INDEX(HiddenSheet!$C$1:$C$1004,MATCH(C237,HiddenSheet!$B$1:$B$1004,0)),"-")</f>
        <v>-</v>
      </c>
    </row>
    <row r="238" spans="2:4">
      <c r="B238" s="213" t="str">
        <f>IFERROR(INDEX(HiddenSheet!$A$1:$A$1004,MATCH(C238,HiddenSheet!$B$1:$B$1004,0)),"-")</f>
        <v>-</v>
      </c>
      <c r="C238" s="214" t="str">
        <f>HiddenSheet!BA227</f>
        <v/>
      </c>
      <c r="D238" s="213" t="str">
        <f>IFERROR(INDEX(HiddenSheet!$C$1:$C$1004,MATCH(C238,HiddenSheet!$B$1:$B$1004,0)),"-")</f>
        <v>-</v>
      </c>
    </row>
    <row r="239" spans="2:4">
      <c r="B239" s="213" t="str">
        <f>IFERROR(INDEX(HiddenSheet!$A$1:$A$1004,MATCH(C239,HiddenSheet!$B$1:$B$1004,0)),"-")</f>
        <v>-</v>
      </c>
      <c r="C239" s="214" t="str">
        <f>HiddenSheet!BA228</f>
        <v/>
      </c>
      <c r="D239" s="213" t="str">
        <f>IFERROR(INDEX(HiddenSheet!$C$1:$C$1004,MATCH(C239,HiddenSheet!$B$1:$B$1004,0)),"-")</f>
        <v>-</v>
      </c>
    </row>
    <row r="240" spans="2:4">
      <c r="B240" s="213" t="str">
        <f>IFERROR(INDEX(HiddenSheet!$A$1:$A$1004,MATCH(C240,HiddenSheet!$B$1:$B$1004,0)),"-")</f>
        <v>-</v>
      </c>
      <c r="C240" s="214" t="str">
        <f>HiddenSheet!BA229</f>
        <v/>
      </c>
      <c r="D240" s="213" t="str">
        <f>IFERROR(INDEX(HiddenSheet!$C$1:$C$1004,MATCH(C240,HiddenSheet!$B$1:$B$1004,0)),"-")</f>
        <v>-</v>
      </c>
    </row>
    <row r="241" spans="2:4">
      <c r="B241" s="213" t="str">
        <f>IFERROR(INDEX(HiddenSheet!$A$1:$A$1004,MATCH(C241,HiddenSheet!$B$1:$B$1004,0)),"-")</f>
        <v>-</v>
      </c>
      <c r="C241" s="214" t="str">
        <f>HiddenSheet!BA230</f>
        <v/>
      </c>
      <c r="D241" s="213" t="str">
        <f>IFERROR(INDEX(HiddenSheet!$C$1:$C$1004,MATCH(C241,HiddenSheet!$B$1:$B$1004,0)),"-")</f>
        <v>-</v>
      </c>
    </row>
    <row r="242" spans="2:4">
      <c r="B242" s="213" t="str">
        <f>IFERROR(INDEX(HiddenSheet!$A$1:$A$1004,MATCH(C242,HiddenSheet!$B$1:$B$1004,0)),"-")</f>
        <v>-</v>
      </c>
      <c r="C242" s="214" t="str">
        <f>HiddenSheet!BA231</f>
        <v/>
      </c>
      <c r="D242" s="213" t="str">
        <f>IFERROR(INDEX(HiddenSheet!$C$1:$C$1004,MATCH(C242,HiddenSheet!$B$1:$B$1004,0)),"-")</f>
        <v>-</v>
      </c>
    </row>
    <row r="243" spans="2:4">
      <c r="B243" s="213" t="str">
        <f>IFERROR(INDEX(HiddenSheet!$A$1:$A$1004,MATCH(C243,HiddenSheet!$B$1:$B$1004,0)),"-")</f>
        <v>-</v>
      </c>
      <c r="C243" s="214" t="str">
        <f>HiddenSheet!BA232</f>
        <v/>
      </c>
      <c r="D243" s="213" t="str">
        <f>IFERROR(INDEX(HiddenSheet!$C$1:$C$1004,MATCH(C243,HiddenSheet!$B$1:$B$1004,0)),"-")</f>
        <v>-</v>
      </c>
    </row>
    <row r="244" spans="2:4">
      <c r="B244" s="213" t="str">
        <f>IFERROR(INDEX(HiddenSheet!$A$1:$A$1004,MATCH(C244,HiddenSheet!$B$1:$B$1004,0)),"-")</f>
        <v>-</v>
      </c>
      <c r="C244" s="214" t="str">
        <f>HiddenSheet!BA233</f>
        <v/>
      </c>
      <c r="D244" s="213" t="str">
        <f>IFERROR(INDEX(HiddenSheet!$C$1:$C$1004,MATCH(C244,HiddenSheet!$B$1:$B$1004,0)),"-")</f>
        <v>-</v>
      </c>
    </row>
    <row r="245" spans="2:4">
      <c r="B245" s="213" t="str">
        <f>IFERROR(INDEX(HiddenSheet!$A$1:$A$1004,MATCH(C245,HiddenSheet!$B$1:$B$1004,0)),"-")</f>
        <v>-</v>
      </c>
      <c r="C245" s="214" t="str">
        <f>HiddenSheet!BA234</f>
        <v/>
      </c>
      <c r="D245" s="213" t="str">
        <f>IFERROR(INDEX(HiddenSheet!$C$1:$C$1004,MATCH(C245,HiddenSheet!$B$1:$B$1004,0)),"-")</f>
        <v>-</v>
      </c>
    </row>
    <row r="246" spans="2:4">
      <c r="B246" s="213" t="str">
        <f>IFERROR(INDEX(HiddenSheet!$A$1:$A$1004,MATCH(C246,HiddenSheet!$B$1:$B$1004,0)),"-")</f>
        <v>-</v>
      </c>
      <c r="C246" s="214" t="str">
        <f>HiddenSheet!BA235</f>
        <v/>
      </c>
      <c r="D246" s="213" t="str">
        <f>IFERROR(INDEX(HiddenSheet!$C$1:$C$1004,MATCH(C246,HiddenSheet!$B$1:$B$1004,0)),"-")</f>
        <v>-</v>
      </c>
    </row>
    <row r="247" spans="2:4">
      <c r="B247" s="213" t="str">
        <f>IFERROR(INDEX(HiddenSheet!$A$1:$A$1004,MATCH(C247,HiddenSheet!$B$1:$B$1004,0)),"-")</f>
        <v>-</v>
      </c>
      <c r="C247" s="214" t="str">
        <f>HiddenSheet!BA236</f>
        <v/>
      </c>
      <c r="D247" s="213" t="str">
        <f>IFERROR(INDEX(HiddenSheet!$C$1:$C$1004,MATCH(C247,HiddenSheet!$B$1:$B$1004,0)),"-")</f>
        <v>-</v>
      </c>
    </row>
    <row r="248" spans="2:4">
      <c r="B248" s="213" t="str">
        <f>IFERROR(INDEX(HiddenSheet!$A$1:$A$1004,MATCH(C248,HiddenSheet!$B$1:$B$1004,0)),"-")</f>
        <v>-</v>
      </c>
      <c r="C248" s="214" t="str">
        <f>HiddenSheet!BA237</f>
        <v/>
      </c>
      <c r="D248" s="213" t="str">
        <f>IFERROR(INDEX(HiddenSheet!$C$1:$C$1004,MATCH(C248,HiddenSheet!$B$1:$B$1004,0)),"-")</f>
        <v>-</v>
      </c>
    </row>
    <row r="249" spans="2:4">
      <c r="B249" s="213" t="str">
        <f>IFERROR(INDEX(HiddenSheet!$A$1:$A$1004,MATCH(C249,HiddenSheet!$B$1:$B$1004,0)),"-")</f>
        <v>-</v>
      </c>
      <c r="C249" s="214" t="str">
        <f>HiddenSheet!BA238</f>
        <v/>
      </c>
      <c r="D249" s="213" t="str">
        <f>IFERROR(INDEX(HiddenSheet!$C$1:$C$1004,MATCH(C249,HiddenSheet!$B$1:$B$1004,0)),"-")</f>
        <v>-</v>
      </c>
    </row>
    <row r="250" spans="2:4">
      <c r="B250" s="213" t="str">
        <f>IFERROR(INDEX(HiddenSheet!$A$1:$A$1004,MATCH(C250,HiddenSheet!$B$1:$B$1004,0)),"-")</f>
        <v>-</v>
      </c>
      <c r="C250" s="214" t="str">
        <f>HiddenSheet!BA239</f>
        <v/>
      </c>
      <c r="D250" s="213" t="str">
        <f>IFERROR(INDEX(HiddenSheet!$C$1:$C$1004,MATCH(C250,HiddenSheet!$B$1:$B$1004,0)),"-")</f>
        <v>-</v>
      </c>
    </row>
    <row r="251" spans="2:4">
      <c r="B251" s="213" t="str">
        <f>IFERROR(INDEX(HiddenSheet!$A$1:$A$1004,MATCH(C251,HiddenSheet!$B$1:$B$1004,0)),"-")</f>
        <v>-</v>
      </c>
      <c r="C251" s="214" t="str">
        <f>HiddenSheet!BA240</f>
        <v/>
      </c>
      <c r="D251" s="213" t="str">
        <f>IFERROR(INDEX(HiddenSheet!$C$1:$C$1004,MATCH(C251,HiddenSheet!$B$1:$B$1004,0)),"-")</f>
        <v>-</v>
      </c>
    </row>
    <row r="252" spans="2:4">
      <c r="B252" s="213" t="str">
        <f>IFERROR(INDEX(HiddenSheet!$A$1:$A$1004,MATCH(C252,HiddenSheet!$B$1:$B$1004,0)),"-")</f>
        <v>-</v>
      </c>
      <c r="C252" s="214" t="str">
        <f>HiddenSheet!BA241</f>
        <v/>
      </c>
      <c r="D252" s="213" t="str">
        <f>IFERROR(INDEX(HiddenSheet!$C$1:$C$1004,MATCH(C252,HiddenSheet!$B$1:$B$1004,0)),"-")</f>
        <v>-</v>
      </c>
    </row>
    <row r="253" spans="2:4">
      <c r="B253" s="213" t="str">
        <f>IFERROR(INDEX(HiddenSheet!$A$1:$A$1004,MATCH(C253,HiddenSheet!$B$1:$B$1004,0)),"-")</f>
        <v>-</v>
      </c>
      <c r="C253" s="214" t="str">
        <f>HiddenSheet!BA242</f>
        <v/>
      </c>
      <c r="D253" s="213" t="str">
        <f>IFERROR(INDEX(HiddenSheet!$C$1:$C$1004,MATCH(C253,HiddenSheet!$B$1:$B$1004,0)),"-")</f>
        <v>-</v>
      </c>
    </row>
    <row r="254" spans="2:4">
      <c r="B254" s="213" t="str">
        <f>IFERROR(INDEX(HiddenSheet!$A$1:$A$1004,MATCH(C254,HiddenSheet!$B$1:$B$1004,0)),"-")</f>
        <v>-</v>
      </c>
      <c r="C254" s="214" t="str">
        <f>HiddenSheet!BA243</f>
        <v/>
      </c>
      <c r="D254" s="213" t="str">
        <f>IFERROR(INDEX(HiddenSheet!$C$1:$C$1004,MATCH(C254,HiddenSheet!$B$1:$B$1004,0)),"-")</f>
        <v>-</v>
      </c>
    </row>
    <row r="255" spans="2:4">
      <c r="B255" s="213" t="str">
        <f>IFERROR(INDEX(HiddenSheet!$A$1:$A$1004,MATCH(C255,HiddenSheet!$B$1:$B$1004,0)),"-")</f>
        <v>-</v>
      </c>
      <c r="C255" s="214" t="str">
        <f>HiddenSheet!BA244</f>
        <v/>
      </c>
      <c r="D255" s="213" t="str">
        <f>IFERROR(INDEX(HiddenSheet!$C$1:$C$1004,MATCH(C255,HiddenSheet!$B$1:$B$1004,0)),"-")</f>
        <v>-</v>
      </c>
    </row>
    <row r="256" spans="2:4">
      <c r="B256" s="213" t="str">
        <f>IFERROR(INDEX(HiddenSheet!$A$1:$A$1004,MATCH(C256,HiddenSheet!$B$1:$B$1004,0)),"-")</f>
        <v>-</v>
      </c>
      <c r="C256" s="214" t="str">
        <f>HiddenSheet!BA245</f>
        <v/>
      </c>
      <c r="D256" s="213" t="str">
        <f>IFERROR(INDEX(HiddenSheet!$C$1:$C$1004,MATCH(C256,HiddenSheet!$B$1:$B$1004,0)),"-")</f>
        <v>-</v>
      </c>
    </row>
    <row r="257" spans="2:4">
      <c r="B257" s="213" t="str">
        <f>IFERROR(INDEX(HiddenSheet!$A$1:$A$1004,MATCH(C257,HiddenSheet!$B$1:$B$1004,0)),"-")</f>
        <v>-</v>
      </c>
      <c r="C257" s="214" t="str">
        <f>HiddenSheet!BA246</f>
        <v/>
      </c>
      <c r="D257" s="213" t="str">
        <f>IFERROR(INDEX(HiddenSheet!$C$1:$C$1004,MATCH(C257,HiddenSheet!$B$1:$B$1004,0)),"-")</f>
        <v>-</v>
      </c>
    </row>
    <row r="258" spans="2:4">
      <c r="B258" s="213" t="str">
        <f>IFERROR(INDEX(HiddenSheet!$A$1:$A$1004,MATCH(C258,HiddenSheet!$B$1:$B$1004,0)),"-")</f>
        <v>-</v>
      </c>
      <c r="C258" s="214" t="str">
        <f>HiddenSheet!BA247</f>
        <v/>
      </c>
      <c r="D258" s="213" t="str">
        <f>IFERROR(INDEX(HiddenSheet!$C$1:$C$1004,MATCH(C258,HiddenSheet!$B$1:$B$1004,0)),"-")</f>
        <v>-</v>
      </c>
    </row>
    <row r="259" spans="2:4">
      <c r="B259" s="213" t="str">
        <f>IFERROR(INDEX(HiddenSheet!$A$1:$A$1004,MATCH(C259,HiddenSheet!$B$1:$B$1004,0)),"-")</f>
        <v>-</v>
      </c>
      <c r="C259" s="214" t="str">
        <f>HiddenSheet!BA248</f>
        <v/>
      </c>
      <c r="D259" s="213" t="str">
        <f>IFERROR(INDEX(HiddenSheet!$C$1:$C$1004,MATCH(C259,HiddenSheet!$B$1:$B$1004,0)),"-")</f>
        <v>-</v>
      </c>
    </row>
    <row r="260" spans="2:4">
      <c r="B260" s="213" t="str">
        <f>IFERROR(INDEX(HiddenSheet!$A$1:$A$1004,MATCH(C260,HiddenSheet!$B$1:$B$1004,0)),"-")</f>
        <v>-</v>
      </c>
      <c r="C260" s="214" t="str">
        <f>HiddenSheet!BA249</f>
        <v/>
      </c>
      <c r="D260" s="213" t="str">
        <f>IFERROR(INDEX(HiddenSheet!$C$1:$C$1004,MATCH(C260,HiddenSheet!$B$1:$B$1004,0)),"-")</f>
        <v>-</v>
      </c>
    </row>
    <row r="261" spans="2:4">
      <c r="B261" s="213" t="str">
        <f>IFERROR(INDEX(HiddenSheet!$A$1:$A$1004,MATCH(C261,HiddenSheet!$B$1:$B$1004,0)),"-")</f>
        <v>-</v>
      </c>
      <c r="C261" s="214" t="str">
        <f>HiddenSheet!BA250</f>
        <v/>
      </c>
      <c r="D261" s="213" t="str">
        <f>IFERROR(INDEX(HiddenSheet!$C$1:$C$1004,MATCH(C261,HiddenSheet!$B$1:$B$1004,0)),"-")</f>
        <v>-</v>
      </c>
    </row>
    <row r="262" spans="2:4">
      <c r="B262" s="213" t="str">
        <f>IFERROR(INDEX(HiddenSheet!$A$1:$A$1004,MATCH(C262,HiddenSheet!$B$1:$B$1004,0)),"-")</f>
        <v>-</v>
      </c>
      <c r="C262" s="214" t="str">
        <f>HiddenSheet!BA251</f>
        <v/>
      </c>
      <c r="D262" s="213" t="str">
        <f>IFERROR(INDEX(HiddenSheet!$C$1:$C$1004,MATCH(C262,HiddenSheet!$B$1:$B$1004,0)),"-")</f>
        <v>-</v>
      </c>
    </row>
    <row r="263" spans="2:4">
      <c r="B263" s="213" t="str">
        <f>IFERROR(INDEX(HiddenSheet!$A$1:$A$1004,MATCH(C263,HiddenSheet!$B$1:$B$1004,0)),"-")</f>
        <v>-</v>
      </c>
      <c r="C263" s="214" t="str">
        <f>HiddenSheet!BA252</f>
        <v/>
      </c>
      <c r="D263" s="213" t="str">
        <f>IFERROR(INDEX(HiddenSheet!$C$1:$C$1004,MATCH(C263,HiddenSheet!$B$1:$B$1004,0)),"-")</f>
        <v>-</v>
      </c>
    </row>
    <row r="264" spans="2:4">
      <c r="B264" s="213" t="str">
        <f>IFERROR(INDEX(HiddenSheet!$A$1:$A$1004,MATCH(C264,HiddenSheet!$B$1:$B$1004,0)),"-")</f>
        <v>-</v>
      </c>
      <c r="C264" s="214" t="str">
        <f>HiddenSheet!BA253</f>
        <v/>
      </c>
      <c r="D264" s="213" t="str">
        <f>IFERROR(INDEX(HiddenSheet!$C$1:$C$1004,MATCH(C264,HiddenSheet!$B$1:$B$1004,0)),"-")</f>
        <v>-</v>
      </c>
    </row>
    <row r="265" spans="2:4">
      <c r="B265" s="213" t="str">
        <f>IFERROR(INDEX(HiddenSheet!$A$1:$A$1004,MATCH(C265,HiddenSheet!$B$1:$B$1004,0)),"-")</f>
        <v>-</v>
      </c>
      <c r="C265" s="214" t="str">
        <f>HiddenSheet!BA254</f>
        <v/>
      </c>
      <c r="D265" s="213" t="str">
        <f>IFERROR(INDEX(HiddenSheet!$C$1:$C$1004,MATCH(C265,HiddenSheet!$B$1:$B$1004,0)),"-")</f>
        <v>-</v>
      </c>
    </row>
    <row r="266" spans="2:4">
      <c r="B266" s="213" t="str">
        <f>IFERROR(INDEX(HiddenSheet!$A$1:$A$1004,MATCH(C266,HiddenSheet!$B$1:$B$1004,0)),"-")</f>
        <v>-</v>
      </c>
      <c r="C266" s="214" t="str">
        <f>HiddenSheet!BA255</f>
        <v/>
      </c>
      <c r="D266" s="213" t="str">
        <f>IFERROR(INDEX(HiddenSheet!$C$1:$C$1004,MATCH(C266,HiddenSheet!$B$1:$B$1004,0)),"-")</f>
        <v>-</v>
      </c>
    </row>
    <row r="267" spans="2:4">
      <c r="B267" s="213" t="str">
        <f>IFERROR(INDEX(HiddenSheet!$A$1:$A$1004,MATCH(C267,HiddenSheet!$B$1:$B$1004,0)),"-")</f>
        <v>-</v>
      </c>
      <c r="C267" s="214" t="str">
        <f>HiddenSheet!BA256</f>
        <v/>
      </c>
      <c r="D267" s="213" t="str">
        <f>IFERROR(INDEX(HiddenSheet!$C$1:$C$1004,MATCH(C267,HiddenSheet!$B$1:$B$1004,0)),"-")</f>
        <v>-</v>
      </c>
    </row>
    <row r="268" spans="2:4">
      <c r="B268" s="213" t="str">
        <f>IFERROR(INDEX(HiddenSheet!$A$1:$A$1004,MATCH(C268,HiddenSheet!$B$1:$B$1004,0)),"-")</f>
        <v>-</v>
      </c>
      <c r="C268" s="214" t="str">
        <f>HiddenSheet!BA257</f>
        <v/>
      </c>
      <c r="D268" s="213" t="str">
        <f>IFERROR(INDEX(HiddenSheet!$C$1:$C$1004,MATCH(C268,HiddenSheet!$B$1:$B$1004,0)),"-")</f>
        <v>-</v>
      </c>
    </row>
    <row r="269" spans="2:4">
      <c r="B269" s="213" t="str">
        <f>IFERROR(INDEX(HiddenSheet!$A$1:$A$1004,MATCH(C269,HiddenSheet!$B$1:$B$1004,0)),"-")</f>
        <v>-</v>
      </c>
      <c r="C269" s="214" t="str">
        <f>HiddenSheet!BA258</f>
        <v/>
      </c>
      <c r="D269" s="213" t="str">
        <f>IFERROR(INDEX(HiddenSheet!$C$1:$C$1004,MATCH(C269,HiddenSheet!$B$1:$B$1004,0)),"-")</f>
        <v>-</v>
      </c>
    </row>
    <row r="270" spans="2:4">
      <c r="B270" s="213" t="str">
        <f>IFERROR(INDEX(HiddenSheet!$A$1:$A$1004,MATCH(C270,HiddenSheet!$B$1:$B$1004,0)),"-")</f>
        <v>-</v>
      </c>
      <c r="C270" s="214" t="str">
        <f>HiddenSheet!BA259</f>
        <v/>
      </c>
      <c r="D270" s="213" t="str">
        <f>IFERROR(INDEX(HiddenSheet!$C$1:$C$1004,MATCH(C270,HiddenSheet!$B$1:$B$1004,0)),"-")</f>
        <v>-</v>
      </c>
    </row>
    <row r="271" spans="2:4">
      <c r="B271" s="213" t="str">
        <f>IFERROR(INDEX(HiddenSheet!$A$1:$A$1004,MATCH(C271,HiddenSheet!$B$1:$B$1004,0)),"-")</f>
        <v>-</v>
      </c>
      <c r="C271" s="214" t="str">
        <f>HiddenSheet!BA260</f>
        <v/>
      </c>
      <c r="D271" s="213" t="str">
        <f>IFERROR(INDEX(HiddenSheet!$C$1:$C$1004,MATCH(C271,HiddenSheet!$B$1:$B$1004,0)),"-")</f>
        <v>-</v>
      </c>
    </row>
    <row r="272" spans="2:4">
      <c r="B272" s="213" t="str">
        <f>IFERROR(INDEX(HiddenSheet!$A$1:$A$1004,MATCH(C272,HiddenSheet!$B$1:$B$1004,0)),"-")</f>
        <v>-</v>
      </c>
      <c r="C272" s="214" t="str">
        <f>HiddenSheet!BA261</f>
        <v/>
      </c>
      <c r="D272" s="213" t="str">
        <f>IFERROR(INDEX(HiddenSheet!$C$1:$C$1004,MATCH(C272,HiddenSheet!$B$1:$B$1004,0)),"-")</f>
        <v>-</v>
      </c>
    </row>
    <row r="273" spans="2:4">
      <c r="B273" s="213" t="str">
        <f>IFERROR(INDEX(HiddenSheet!$A$1:$A$1004,MATCH(C273,HiddenSheet!$B$1:$B$1004,0)),"-")</f>
        <v>-</v>
      </c>
      <c r="C273" s="214" t="str">
        <f>HiddenSheet!BA262</f>
        <v/>
      </c>
      <c r="D273" s="213" t="str">
        <f>IFERROR(INDEX(HiddenSheet!$C$1:$C$1004,MATCH(C273,HiddenSheet!$B$1:$B$1004,0)),"-")</f>
        <v>-</v>
      </c>
    </row>
    <row r="274" spans="2:4">
      <c r="B274" s="213" t="str">
        <f>IFERROR(INDEX(HiddenSheet!$A$1:$A$1004,MATCH(C274,HiddenSheet!$B$1:$B$1004,0)),"-")</f>
        <v>-</v>
      </c>
      <c r="C274" s="214" t="str">
        <f>HiddenSheet!BA263</f>
        <v/>
      </c>
      <c r="D274" s="213" t="str">
        <f>IFERROR(INDEX(HiddenSheet!$C$1:$C$1004,MATCH(C274,HiddenSheet!$B$1:$B$1004,0)),"-")</f>
        <v>-</v>
      </c>
    </row>
    <row r="275" spans="2:4">
      <c r="B275" s="213" t="str">
        <f>IFERROR(INDEX(HiddenSheet!$A$1:$A$1004,MATCH(C275,HiddenSheet!$B$1:$B$1004,0)),"-")</f>
        <v>-</v>
      </c>
      <c r="C275" s="214" t="str">
        <f>HiddenSheet!BA264</f>
        <v/>
      </c>
      <c r="D275" s="213" t="str">
        <f>IFERROR(INDEX(HiddenSheet!$C$1:$C$1004,MATCH(C275,HiddenSheet!$B$1:$B$1004,0)),"-")</f>
        <v>-</v>
      </c>
    </row>
    <row r="276" spans="2:4">
      <c r="B276" s="213" t="str">
        <f>IFERROR(INDEX(HiddenSheet!$A$1:$A$1004,MATCH(C276,HiddenSheet!$B$1:$B$1004,0)),"-")</f>
        <v>-</v>
      </c>
      <c r="C276" s="214" t="str">
        <f>HiddenSheet!BA265</f>
        <v/>
      </c>
      <c r="D276" s="213" t="str">
        <f>IFERROR(INDEX(HiddenSheet!$C$1:$C$1004,MATCH(C276,HiddenSheet!$B$1:$B$1004,0)),"-")</f>
        <v>-</v>
      </c>
    </row>
    <row r="277" spans="2:4">
      <c r="B277" s="213" t="str">
        <f>IFERROR(INDEX(HiddenSheet!$A$1:$A$1004,MATCH(C277,HiddenSheet!$B$1:$B$1004,0)),"-")</f>
        <v>-</v>
      </c>
      <c r="C277" s="214" t="str">
        <f>HiddenSheet!BA266</f>
        <v/>
      </c>
      <c r="D277" s="213" t="str">
        <f>IFERROR(INDEX(HiddenSheet!$C$1:$C$1004,MATCH(C277,HiddenSheet!$B$1:$B$1004,0)),"-")</f>
        <v>-</v>
      </c>
    </row>
    <row r="278" spans="2:4">
      <c r="B278" s="213" t="str">
        <f>IFERROR(INDEX(HiddenSheet!$A$1:$A$1004,MATCH(C278,HiddenSheet!$B$1:$B$1004,0)),"-")</f>
        <v>-</v>
      </c>
      <c r="C278" s="214" t="str">
        <f>HiddenSheet!BA267</f>
        <v/>
      </c>
      <c r="D278" s="213" t="str">
        <f>IFERROR(INDEX(HiddenSheet!$C$1:$C$1004,MATCH(C278,HiddenSheet!$B$1:$B$1004,0)),"-")</f>
        <v>-</v>
      </c>
    </row>
    <row r="279" spans="2:4">
      <c r="B279" s="213" t="str">
        <f>IFERROR(INDEX(HiddenSheet!$A$1:$A$1004,MATCH(C279,HiddenSheet!$B$1:$B$1004,0)),"-")</f>
        <v>-</v>
      </c>
      <c r="C279" s="214" t="str">
        <f>HiddenSheet!BA268</f>
        <v/>
      </c>
      <c r="D279" s="213" t="str">
        <f>IFERROR(INDEX(HiddenSheet!$C$1:$C$1004,MATCH(C279,HiddenSheet!$B$1:$B$1004,0)),"-")</f>
        <v>-</v>
      </c>
    </row>
    <row r="280" spans="2:4">
      <c r="B280" s="213" t="str">
        <f>IFERROR(INDEX(HiddenSheet!$A$1:$A$1004,MATCH(C280,HiddenSheet!$B$1:$B$1004,0)),"-")</f>
        <v>-</v>
      </c>
      <c r="C280" s="214" t="str">
        <f>HiddenSheet!BA269</f>
        <v/>
      </c>
      <c r="D280" s="213" t="str">
        <f>IFERROR(INDEX(HiddenSheet!$C$1:$C$1004,MATCH(C280,HiddenSheet!$B$1:$B$1004,0)),"-")</f>
        <v>-</v>
      </c>
    </row>
    <row r="281" spans="2:4">
      <c r="B281" s="213" t="str">
        <f>IFERROR(INDEX(HiddenSheet!$A$1:$A$1004,MATCH(C281,HiddenSheet!$B$1:$B$1004,0)),"-")</f>
        <v>-</v>
      </c>
      <c r="C281" s="214" t="str">
        <f>HiddenSheet!BA270</f>
        <v/>
      </c>
      <c r="D281" s="213" t="str">
        <f>IFERROR(INDEX(HiddenSheet!$C$1:$C$1004,MATCH(C281,HiddenSheet!$B$1:$B$1004,0)),"-")</f>
        <v>-</v>
      </c>
    </row>
    <row r="282" spans="2:4">
      <c r="B282" s="213" t="str">
        <f>IFERROR(INDEX(HiddenSheet!$A$1:$A$1004,MATCH(C282,HiddenSheet!$B$1:$B$1004,0)),"-")</f>
        <v>-</v>
      </c>
      <c r="C282" s="214" t="str">
        <f>HiddenSheet!BA271</f>
        <v/>
      </c>
      <c r="D282" s="213" t="str">
        <f>IFERROR(INDEX(HiddenSheet!$C$1:$C$1004,MATCH(C282,HiddenSheet!$B$1:$B$1004,0)),"-")</f>
        <v>-</v>
      </c>
    </row>
    <row r="283" spans="2:4">
      <c r="B283" s="213" t="str">
        <f>IFERROR(INDEX(HiddenSheet!$A$1:$A$1004,MATCH(C283,HiddenSheet!$B$1:$B$1004,0)),"-")</f>
        <v>-</v>
      </c>
      <c r="C283" s="214" t="str">
        <f>HiddenSheet!BA272</f>
        <v/>
      </c>
      <c r="D283" s="213" t="str">
        <f>IFERROR(INDEX(HiddenSheet!$C$1:$C$1004,MATCH(C283,HiddenSheet!$B$1:$B$1004,0)),"-")</f>
        <v>-</v>
      </c>
    </row>
    <row r="284" spans="2:4">
      <c r="B284" s="213" t="str">
        <f>IFERROR(INDEX(HiddenSheet!$A$1:$A$1004,MATCH(C284,HiddenSheet!$B$1:$B$1004,0)),"-")</f>
        <v>-</v>
      </c>
      <c r="C284" s="214" t="str">
        <f>HiddenSheet!BA273</f>
        <v/>
      </c>
      <c r="D284" s="213" t="str">
        <f>IFERROR(INDEX(HiddenSheet!$C$1:$C$1004,MATCH(C284,HiddenSheet!$B$1:$B$1004,0)),"-")</f>
        <v>-</v>
      </c>
    </row>
    <row r="285" spans="2:4">
      <c r="B285" s="213" t="str">
        <f>IFERROR(INDEX(HiddenSheet!$A$1:$A$1004,MATCH(C285,HiddenSheet!$B$1:$B$1004,0)),"-")</f>
        <v>-</v>
      </c>
      <c r="C285" s="214" t="str">
        <f>HiddenSheet!BA274</f>
        <v/>
      </c>
      <c r="D285" s="213" t="str">
        <f>IFERROR(INDEX(HiddenSheet!$C$1:$C$1004,MATCH(C285,HiddenSheet!$B$1:$B$1004,0)),"-")</f>
        <v>-</v>
      </c>
    </row>
    <row r="286" spans="2:4">
      <c r="B286" s="213" t="str">
        <f>IFERROR(INDEX(HiddenSheet!$A$1:$A$1004,MATCH(C286,HiddenSheet!$B$1:$B$1004,0)),"-")</f>
        <v>-</v>
      </c>
      <c r="C286" s="214" t="str">
        <f>HiddenSheet!BA275</f>
        <v/>
      </c>
      <c r="D286" s="213" t="str">
        <f>IFERROR(INDEX(HiddenSheet!$C$1:$C$1004,MATCH(C286,HiddenSheet!$B$1:$B$1004,0)),"-")</f>
        <v>-</v>
      </c>
    </row>
    <row r="287" spans="2:4">
      <c r="B287" s="213" t="str">
        <f>IFERROR(INDEX(HiddenSheet!$A$1:$A$1004,MATCH(C287,HiddenSheet!$B$1:$B$1004,0)),"-")</f>
        <v>-</v>
      </c>
      <c r="C287" s="214" t="str">
        <f>HiddenSheet!BA276</f>
        <v/>
      </c>
      <c r="D287" s="213" t="str">
        <f>IFERROR(INDEX(HiddenSheet!$C$1:$C$1004,MATCH(C287,HiddenSheet!$B$1:$B$1004,0)),"-")</f>
        <v>-</v>
      </c>
    </row>
    <row r="288" spans="2:4">
      <c r="B288" s="213" t="str">
        <f>IFERROR(INDEX(HiddenSheet!$A$1:$A$1004,MATCH(C288,HiddenSheet!$B$1:$B$1004,0)),"-")</f>
        <v>-</v>
      </c>
      <c r="C288" s="214" t="str">
        <f>HiddenSheet!BA277</f>
        <v/>
      </c>
      <c r="D288" s="213" t="str">
        <f>IFERROR(INDEX(HiddenSheet!$C$1:$C$1004,MATCH(C288,HiddenSheet!$B$1:$B$1004,0)),"-")</f>
        <v>-</v>
      </c>
    </row>
    <row r="289" spans="2:4">
      <c r="B289" s="213" t="str">
        <f>IFERROR(INDEX(HiddenSheet!$A$1:$A$1004,MATCH(C289,HiddenSheet!$B$1:$B$1004,0)),"-")</f>
        <v>-</v>
      </c>
      <c r="C289" s="214" t="str">
        <f>HiddenSheet!BA278</f>
        <v/>
      </c>
      <c r="D289" s="213" t="str">
        <f>IFERROR(INDEX(HiddenSheet!$C$1:$C$1004,MATCH(C289,HiddenSheet!$B$1:$B$1004,0)),"-")</f>
        <v>-</v>
      </c>
    </row>
    <row r="290" spans="2:4">
      <c r="B290" s="213" t="str">
        <f>IFERROR(INDEX(HiddenSheet!$A$1:$A$1004,MATCH(C290,HiddenSheet!$B$1:$B$1004,0)),"-")</f>
        <v>-</v>
      </c>
      <c r="C290" s="214" t="str">
        <f>HiddenSheet!BA279</f>
        <v/>
      </c>
      <c r="D290" s="213" t="str">
        <f>IFERROR(INDEX(HiddenSheet!$C$1:$C$1004,MATCH(C290,HiddenSheet!$B$1:$B$1004,0)),"-")</f>
        <v>-</v>
      </c>
    </row>
    <row r="291" spans="2:4">
      <c r="B291" s="213" t="str">
        <f>IFERROR(INDEX(HiddenSheet!$A$1:$A$1004,MATCH(C291,HiddenSheet!$B$1:$B$1004,0)),"-")</f>
        <v>-</v>
      </c>
      <c r="C291" s="214" t="str">
        <f>HiddenSheet!BA280</f>
        <v/>
      </c>
      <c r="D291" s="213" t="str">
        <f>IFERROR(INDEX(HiddenSheet!$C$1:$C$1004,MATCH(C291,HiddenSheet!$B$1:$B$1004,0)),"-")</f>
        <v>-</v>
      </c>
    </row>
    <row r="292" spans="2:4">
      <c r="B292" s="213" t="str">
        <f>IFERROR(INDEX(HiddenSheet!$A$1:$A$1004,MATCH(C292,HiddenSheet!$B$1:$B$1004,0)),"-")</f>
        <v>-</v>
      </c>
      <c r="C292" s="214" t="str">
        <f>HiddenSheet!BA281</f>
        <v/>
      </c>
      <c r="D292" s="213" t="str">
        <f>IFERROR(INDEX(HiddenSheet!$C$1:$C$1004,MATCH(C292,HiddenSheet!$B$1:$B$1004,0)),"-")</f>
        <v>-</v>
      </c>
    </row>
    <row r="293" spans="2:4">
      <c r="B293" s="213" t="str">
        <f>IFERROR(INDEX(HiddenSheet!$A$1:$A$1004,MATCH(C293,HiddenSheet!$B$1:$B$1004,0)),"-")</f>
        <v>-</v>
      </c>
      <c r="C293" s="214" t="str">
        <f>HiddenSheet!BA282</f>
        <v/>
      </c>
      <c r="D293" s="213" t="str">
        <f>IFERROR(INDEX(HiddenSheet!$C$1:$C$1004,MATCH(C293,HiddenSheet!$B$1:$B$1004,0)),"-")</f>
        <v>-</v>
      </c>
    </row>
    <row r="294" spans="2:4">
      <c r="B294" s="213" t="str">
        <f>IFERROR(INDEX(HiddenSheet!$A$1:$A$1004,MATCH(C294,HiddenSheet!$B$1:$B$1004,0)),"-")</f>
        <v>-</v>
      </c>
      <c r="C294" s="214" t="str">
        <f>HiddenSheet!BA283</f>
        <v/>
      </c>
      <c r="D294" s="213" t="str">
        <f>IFERROR(INDEX(HiddenSheet!$C$1:$C$1004,MATCH(C294,HiddenSheet!$B$1:$B$1004,0)),"-")</f>
        <v>-</v>
      </c>
    </row>
    <row r="295" spans="2:4">
      <c r="B295" s="213" t="str">
        <f>IFERROR(INDEX(HiddenSheet!$A$1:$A$1004,MATCH(C295,HiddenSheet!$B$1:$B$1004,0)),"-")</f>
        <v>-</v>
      </c>
      <c r="C295" s="214" t="str">
        <f>HiddenSheet!BA284</f>
        <v/>
      </c>
      <c r="D295" s="213" t="str">
        <f>IFERROR(INDEX(HiddenSheet!$C$1:$C$1004,MATCH(C295,HiddenSheet!$B$1:$B$1004,0)),"-")</f>
        <v>-</v>
      </c>
    </row>
    <row r="296" spans="2:4">
      <c r="B296" s="213" t="str">
        <f>IFERROR(INDEX(HiddenSheet!$A$1:$A$1004,MATCH(C296,HiddenSheet!$B$1:$B$1004,0)),"-")</f>
        <v>-</v>
      </c>
      <c r="C296" s="214" t="str">
        <f>HiddenSheet!BA285</f>
        <v/>
      </c>
      <c r="D296" s="213" t="str">
        <f>IFERROR(INDEX(HiddenSheet!$C$1:$C$1004,MATCH(C296,HiddenSheet!$B$1:$B$1004,0)),"-")</f>
        <v>-</v>
      </c>
    </row>
    <row r="297" spans="2:4">
      <c r="B297" s="213" t="str">
        <f>IFERROR(INDEX(HiddenSheet!$A$1:$A$1004,MATCH(C297,HiddenSheet!$B$1:$B$1004,0)),"-")</f>
        <v>-</v>
      </c>
      <c r="C297" s="214" t="str">
        <f>HiddenSheet!BA286</f>
        <v/>
      </c>
      <c r="D297" s="213" t="str">
        <f>IFERROR(INDEX(HiddenSheet!$C$1:$C$1004,MATCH(C297,HiddenSheet!$B$1:$B$1004,0)),"-")</f>
        <v>-</v>
      </c>
    </row>
    <row r="298" spans="2:4">
      <c r="B298" s="213" t="str">
        <f>IFERROR(INDEX(HiddenSheet!$A$1:$A$1004,MATCH(C298,HiddenSheet!$B$1:$B$1004,0)),"-")</f>
        <v>-</v>
      </c>
      <c r="C298" s="214" t="str">
        <f>HiddenSheet!BA287</f>
        <v/>
      </c>
      <c r="D298" s="213" t="str">
        <f>IFERROR(INDEX(HiddenSheet!$C$1:$C$1004,MATCH(C298,HiddenSheet!$B$1:$B$1004,0)),"-")</f>
        <v>-</v>
      </c>
    </row>
    <row r="299" spans="2:4">
      <c r="B299" s="213" t="str">
        <f>IFERROR(INDEX(HiddenSheet!$A$1:$A$1004,MATCH(C299,HiddenSheet!$B$1:$B$1004,0)),"-")</f>
        <v>-</v>
      </c>
      <c r="C299" s="214" t="str">
        <f>HiddenSheet!BA288</f>
        <v/>
      </c>
      <c r="D299" s="213" t="str">
        <f>IFERROR(INDEX(HiddenSheet!$C$1:$C$1004,MATCH(C299,HiddenSheet!$B$1:$B$1004,0)),"-")</f>
        <v>-</v>
      </c>
    </row>
    <row r="300" spans="2:4">
      <c r="B300" s="213" t="str">
        <f>IFERROR(INDEX(HiddenSheet!$A$1:$A$1004,MATCH(C300,HiddenSheet!$B$1:$B$1004,0)),"-")</f>
        <v>-</v>
      </c>
      <c r="C300" s="214" t="str">
        <f>HiddenSheet!BA289</f>
        <v/>
      </c>
      <c r="D300" s="213" t="str">
        <f>IFERROR(INDEX(HiddenSheet!$C$1:$C$1004,MATCH(C300,HiddenSheet!$B$1:$B$1004,0)),"-")</f>
        <v>-</v>
      </c>
    </row>
    <row r="301" spans="2:4">
      <c r="B301" s="213" t="str">
        <f>IFERROR(INDEX(HiddenSheet!$A$1:$A$1004,MATCH(C301,HiddenSheet!$B$1:$B$1004,0)),"-")</f>
        <v>-</v>
      </c>
      <c r="C301" s="214" t="str">
        <f>HiddenSheet!BA290</f>
        <v/>
      </c>
      <c r="D301" s="213" t="str">
        <f>IFERROR(INDEX(HiddenSheet!$C$1:$C$1004,MATCH(C301,HiddenSheet!$B$1:$B$1004,0)),"-")</f>
        <v>-</v>
      </c>
    </row>
    <row r="302" spans="2:4">
      <c r="B302" s="213" t="str">
        <f>IFERROR(INDEX(HiddenSheet!$A$1:$A$1004,MATCH(C302,HiddenSheet!$B$1:$B$1004,0)),"-")</f>
        <v>-</v>
      </c>
      <c r="C302" s="214" t="str">
        <f>HiddenSheet!BA291</f>
        <v/>
      </c>
      <c r="D302" s="213" t="str">
        <f>IFERROR(INDEX(HiddenSheet!$C$1:$C$1004,MATCH(C302,HiddenSheet!$B$1:$B$1004,0)),"-")</f>
        <v>-</v>
      </c>
    </row>
    <row r="303" spans="2:4">
      <c r="B303" s="213" t="str">
        <f>IFERROR(INDEX(HiddenSheet!$A$1:$A$1004,MATCH(C303,HiddenSheet!$B$1:$B$1004,0)),"-")</f>
        <v>-</v>
      </c>
      <c r="C303" s="214" t="str">
        <f>HiddenSheet!BA292</f>
        <v/>
      </c>
      <c r="D303" s="213" t="str">
        <f>IFERROR(INDEX(HiddenSheet!$C$1:$C$1004,MATCH(C303,HiddenSheet!$B$1:$B$1004,0)),"-")</f>
        <v>-</v>
      </c>
    </row>
    <row r="304" spans="2:4">
      <c r="B304" s="213" t="str">
        <f>IFERROR(INDEX(HiddenSheet!$A$1:$A$1004,MATCH(C304,HiddenSheet!$B$1:$B$1004,0)),"-")</f>
        <v>-</v>
      </c>
      <c r="C304" s="214" t="str">
        <f>HiddenSheet!BA293</f>
        <v/>
      </c>
      <c r="D304" s="213" t="str">
        <f>IFERROR(INDEX(HiddenSheet!$C$1:$C$1004,MATCH(C304,HiddenSheet!$B$1:$B$1004,0)),"-")</f>
        <v>-</v>
      </c>
    </row>
    <row r="305" spans="2:4">
      <c r="B305" s="213" t="str">
        <f>IFERROR(INDEX(HiddenSheet!$A$1:$A$1004,MATCH(C305,HiddenSheet!$B$1:$B$1004,0)),"-")</f>
        <v>-</v>
      </c>
      <c r="C305" s="214" t="str">
        <f>HiddenSheet!BA294</f>
        <v/>
      </c>
      <c r="D305" s="213" t="str">
        <f>IFERROR(INDEX(HiddenSheet!$C$1:$C$1004,MATCH(C305,HiddenSheet!$B$1:$B$1004,0)),"-")</f>
        <v>-</v>
      </c>
    </row>
  </sheetData>
  <sheetProtection algorithmName="SHA-512" hashValue="cQbIz6Z7qiCxNCO1Er3YDUEBDwJIOVUhR/p55/hn0pYMx1PrqeRwqH6ZcDHaYFCFihX4ZnUleF0Ic+rGezlulg==" saltValue="zTt2al+pyTJFGZ7VBaJ3FQ==" spinCount="100000" sheet="1" formatColumns="0" formatRows="0" insertRows="0" deleteRows="0"/>
  <mergeCells count="3">
    <mergeCell ref="B5:D9"/>
    <mergeCell ref="F11:K11"/>
    <mergeCell ref="F12:K38"/>
  </mergeCell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7D2C-09DF-4C85-849F-0CE07BE8E026}">
  <dimension ref="A1:BN506"/>
  <sheetViews>
    <sheetView topLeftCell="A138" workbookViewId="0">
      <selection activeCell="D157" sqref="D157"/>
    </sheetView>
  </sheetViews>
  <sheetFormatPr defaultColWidth="9.140625" defaultRowHeight="15"/>
  <cols>
    <col min="1" max="1" width="36" style="52" bestFit="1" customWidth="1"/>
    <col min="2" max="2" width="153.140625" style="52" bestFit="1" customWidth="1"/>
    <col min="3" max="3" width="9.140625" style="52"/>
    <col min="4" max="4" width="36" style="63" bestFit="1" customWidth="1"/>
    <col min="5" max="5" width="9.140625" style="52"/>
    <col min="6" max="6" width="18.5703125" style="52" bestFit="1" customWidth="1"/>
    <col min="7" max="7" width="21.5703125" style="52" customWidth="1"/>
    <col min="8" max="8" width="136.5703125" style="52" bestFit="1" customWidth="1"/>
    <col min="9" max="9" width="15.42578125" style="52" customWidth="1"/>
    <col min="10" max="11" width="9.140625" style="52"/>
    <col min="12" max="12" width="11.42578125" style="52" bestFit="1" customWidth="1"/>
    <col min="13" max="13" width="11.28515625" style="52" customWidth="1"/>
    <col min="14" max="15" width="9.140625" style="52"/>
    <col min="16" max="16" width="42.7109375" style="52" bestFit="1" customWidth="1"/>
    <col min="17" max="17" width="17.28515625" style="52" bestFit="1" customWidth="1"/>
    <col min="18" max="18" width="9.140625" style="52"/>
    <col min="19" max="19" width="31.42578125" style="52" bestFit="1" customWidth="1"/>
    <col min="20" max="20" width="17.42578125" style="52" bestFit="1" customWidth="1"/>
    <col min="21" max="21" width="30.7109375" style="52" bestFit="1" customWidth="1"/>
    <col min="22" max="22" width="26.28515625" style="52" bestFit="1" customWidth="1"/>
    <col min="23" max="23" width="28.7109375" style="52" bestFit="1" customWidth="1"/>
    <col min="24" max="24" width="14.42578125" style="52" bestFit="1" customWidth="1"/>
    <col min="25" max="25" width="20.140625" style="52" bestFit="1" customWidth="1"/>
    <col min="26" max="27" width="20.140625" style="52" customWidth="1"/>
    <col min="28" max="28" width="34" style="52" bestFit="1" customWidth="1"/>
    <col min="29" max="29" width="9.140625" style="52"/>
    <col min="30" max="30" width="16.140625" style="52" customWidth="1"/>
    <col min="31" max="31" width="22.7109375" style="52" customWidth="1"/>
    <col min="32" max="38" width="16.140625" style="52" customWidth="1"/>
    <col min="39" max="39" width="9.140625" style="52"/>
    <col min="40" max="40" width="13.85546875" style="52" customWidth="1"/>
    <col min="41" max="41" width="9.140625" style="52"/>
    <col min="42" max="42" width="12.5703125" style="52" customWidth="1"/>
    <col min="43" max="43" width="9.140625" style="52"/>
    <col min="44" max="44" width="20.85546875" style="52" bestFit="1" customWidth="1"/>
    <col min="45" max="45" width="11.7109375" style="52" customWidth="1"/>
    <col min="46" max="46" width="27" style="52" bestFit="1" customWidth="1"/>
    <col min="47" max="47" width="9.140625" style="52"/>
    <col min="48" max="48" width="13.42578125" style="52" customWidth="1"/>
    <col min="49" max="49" width="9.140625" style="52"/>
    <col min="50" max="50" width="25.5703125" style="52" bestFit="1" customWidth="1"/>
    <col min="51" max="51" width="9.140625" style="52"/>
    <col min="52" max="52" width="48.42578125" style="52" customWidth="1"/>
    <col min="53" max="53" width="50.140625" style="52" customWidth="1"/>
    <col min="54" max="54" width="19" style="52" customWidth="1"/>
    <col min="55" max="55" width="9.140625" style="52"/>
    <col min="56" max="56" width="15.140625" style="52" bestFit="1" customWidth="1"/>
    <col min="57" max="57" width="9.140625" style="52"/>
    <col min="58" max="58" width="12.5703125" style="52" bestFit="1" customWidth="1"/>
    <col min="59" max="59" width="11.28515625" style="52" bestFit="1" customWidth="1"/>
    <col min="60" max="16384" width="9.140625" style="52"/>
  </cols>
  <sheetData>
    <row r="1" spans="1:66" ht="30.75" customHeight="1">
      <c r="A1" s="51" t="s">
        <v>229</v>
      </c>
      <c r="B1" s="51" t="s">
        <v>226</v>
      </c>
      <c r="C1" s="51" t="s">
        <v>230</v>
      </c>
      <c r="D1" s="61" t="s">
        <v>154</v>
      </c>
      <c r="F1" s="51" t="s">
        <v>35</v>
      </c>
      <c r="G1" s="51" t="s">
        <v>37</v>
      </c>
      <c r="H1" s="51" t="s">
        <v>38</v>
      </c>
      <c r="I1" s="97" t="s">
        <v>231</v>
      </c>
      <c r="J1" s="97"/>
      <c r="K1" s="53"/>
      <c r="L1" s="51" t="s">
        <v>232</v>
      </c>
      <c r="M1" s="97" t="s">
        <v>231</v>
      </c>
      <c r="N1" s="97"/>
      <c r="O1" s="53"/>
      <c r="P1" s="97" t="s">
        <v>233</v>
      </c>
      <c r="Q1" s="97"/>
      <c r="S1" s="97" t="s">
        <v>234</v>
      </c>
      <c r="T1" s="97"/>
      <c r="U1" s="97"/>
      <c r="V1" s="97"/>
      <c r="W1" s="97"/>
      <c r="X1" s="97"/>
      <c r="Y1" s="97"/>
      <c r="Z1" s="97" t="s">
        <v>231</v>
      </c>
      <c r="AA1" s="97"/>
      <c r="AB1" s="54"/>
      <c r="AC1" s="51" t="s">
        <v>235</v>
      </c>
      <c r="AD1" s="51" t="s">
        <v>236</v>
      </c>
      <c r="AE1" s="51" t="s">
        <v>237</v>
      </c>
      <c r="AF1" s="51" t="s">
        <v>238</v>
      </c>
      <c r="AG1" s="66" t="s">
        <v>239</v>
      </c>
      <c r="AH1" s="66" t="s">
        <v>240</v>
      </c>
      <c r="AI1" s="51" t="s">
        <v>241</v>
      </c>
      <c r="AJ1" s="51" t="s">
        <v>242</v>
      </c>
      <c r="AK1" s="51" t="s">
        <v>243</v>
      </c>
      <c r="AL1" s="51" t="s">
        <v>244</v>
      </c>
      <c r="AN1" s="51" t="s">
        <v>245</v>
      </c>
      <c r="AP1" s="51" t="s">
        <v>208</v>
      </c>
      <c r="AR1" s="51" t="s">
        <v>246</v>
      </c>
      <c r="AS1" s="53"/>
      <c r="AT1" s="51" t="s">
        <v>247</v>
      </c>
      <c r="AV1" s="51" t="s">
        <v>154</v>
      </c>
      <c r="AX1" s="51" t="s">
        <v>248</v>
      </c>
      <c r="AZ1" s="51" t="s">
        <v>249</v>
      </c>
      <c r="BA1" s="51" t="s">
        <v>250</v>
      </c>
      <c r="BB1" s="54" t="s">
        <v>251</v>
      </c>
      <c r="BD1" s="97" t="s">
        <v>252</v>
      </c>
      <c r="BE1" s="97"/>
      <c r="BF1" s="97"/>
      <c r="BG1" s="51" t="s">
        <v>253</v>
      </c>
      <c r="BI1" s="102" t="s">
        <v>254</v>
      </c>
      <c r="BJ1" s="102"/>
      <c r="BK1" s="97" t="s">
        <v>255</v>
      </c>
      <c r="BL1" s="97"/>
      <c r="BM1" s="97" t="s">
        <v>256</v>
      </c>
      <c r="BN1" s="97"/>
    </row>
    <row r="2" spans="1:66">
      <c r="A2" s="215" t="s">
        <v>257</v>
      </c>
      <c r="B2" s="216" t="s">
        <v>258</v>
      </c>
      <c r="C2" s="217">
        <v>2018</v>
      </c>
      <c r="D2" s="218" t="s">
        <v>259</v>
      </c>
      <c r="F2" s="52" t="str">
        <f>IFERROR(INDEX('Stage 2 System Breakdown'!$B$12:$B$200,MATCH(0,INDEX(COUNTIF($F$1:F1,'Stage 2 System Breakdown'!$B$12:$B$200),0,0),0)),"")</f>
        <v>Mooring connector</v>
      </c>
      <c r="G2" s="52" t="str">
        <f>IFERROR(INDEX('Stage 2 System Breakdown'!$D$12:$D$200,MATCH(0,INDEX(COUNTIF($G$1:G1,'Stage 2 System Breakdown'!$D$12:$D$200),0,0),0)),"")</f>
        <v>Connector body</v>
      </c>
      <c r="H2" s="52" t="str" cm="1">
        <f t="array" ref="H2">IFERROR(INDEX('Stage 2 System Breakdown'!$F$12:$F$200,MATCH(0,INDEX(COUNTIF($H$1:H1,'Stage 2 System Breakdown'!$F$12:$F$200),0,0),0)),"")</f>
        <v>Mooring line padeye</v>
      </c>
      <c r="I2" s="55" t="s">
        <v>35</v>
      </c>
      <c r="J2" s="55">
        <f>COUNTIF(F:F,"?*")-COUNT(F:F)</f>
        <v>1</v>
      </c>
      <c r="K2" s="56"/>
      <c r="L2" s="69" t="str" cm="1">
        <f t="array" ref="L2">IFERROR(INDEX('Stage 1 Requirements Definition'!$E$12:$E$200,MATCH(0,INDEX(COUNTIF($L$1:L1,'Stage 1 Requirements Definition'!$E$12:$E$200),0,0),0)),"")</f>
        <v>Provide tensile load path</v>
      </c>
      <c r="M2" s="55" t="s">
        <v>260</v>
      </c>
      <c r="N2" s="55">
        <f>COUNTIF(L:L,"?*")-COUNT(F:F)</f>
        <v>2</v>
      </c>
      <c r="O2" s="56"/>
      <c r="P2" s="52">
        <v>0</v>
      </c>
      <c r="Q2" s="52" t="s">
        <v>261</v>
      </c>
      <c r="S2" s="59" t="s">
        <v>158</v>
      </c>
      <c r="T2" s="59" t="s">
        <v>262</v>
      </c>
      <c r="U2" s="59" t="s">
        <v>263</v>
      </c>
      <c r="V2" s="59" t="s">
        <v>264</v>
      </c>
      <c r="W2" s="59" t="s">
        <v>265</v>
      </c>
      <c r="X2" s="59" t="s">
        <v>266</v>
      </c>
      <c r="Y2" s="59" t="s">
        <v>267</v>
      </c>
      <c r="Z2" s="55" t="str">
        <f>S2</f>
        <v>Materials</v>
      </c>
      <c r="AA2" s="55">
        <f>COUNTIF(S:S,"?*")-COUNT(S:S)</f>
        <v>12</v>
      </c>
      <c r="AB2" s="52" t="s">
        <v>268</v>
      </c>
      <c r="AC2" s="52">
        <f>COUNTIF('Stage 2 FMECA'!$G$13:$G$201,AB2)</f>
        <v>0</v>
      </c>
      <c r="AD2" s="52">
        <f>COUNTA(AC2:AC200)</f>
        <v>199</v>
      </c>
      <c r="AE2" s="52" t="str">
        <f t="array" ref="AE2">IFERROR(INDEX($AB$2:$AB$504,SMALL(IF($AC$2:$AC$504&lt;&gt;0,ROW($AB$2:$AB$504)-ROW($AB$2)+1),ROWS($AB$2:AB2))),"")</f>
        <v>Yield</v>
      </c>
      <c r="AF2" s="52">
        <f t="shared" ref="AF2:AF33" si="0">IFERROR(INDEX($AC$2:$AC$504,MATCH(AE2,$AB$2:$AB$504,0)),"")</f>
        <v>1</v>
      </c>
      <c r="AG2" s="65">
        <f ca="1">IFERROR(AF2+RAND()*(0.0001-0.00001)+0.0001,"")</f>
        <v>1.0001877393177934</v>
      </c>
      <c r="AH2" s="65">
        <f ca="1">IFERROR( RANK(AG2,$AG$2:$AG$200,0),"")</f>
        <v>1</v>
      </c>
      <c r="AI2" s="65">
        <v>1</v>
      </c>
      <c r="AJ2" s="67">
        <f ca="1">IFERROR(MATCH(AI2,$AH$2:$AH$200,0),"")</f>
        <v>1</v>
      </c>
      <c r="AK2" s="65" t="str">
        <f ca="1">IFERROR(INDEX($AE$2:$AE$200,AJ2),"")</f>
        <v>Yield</v>
      </c>
      <c r="AL2" s="65">
        <f ca="1">IFERROR(INDEX($AF$2:$AF$200,AJ2),"")</f>
        <v>1</v>
      </c>
      <c r="AN2" s="57" t="s">
        <v>269</v>
      </c>
      <c r="AP2" s="58" t="s">
        <v>270</v>
      </c>
      <c r="AR2" s="58" t="s">
        <v>271</v>
      </c>
      <c r="AS2" s="58"/>
      <c r="AT2" s="58" t="s">
        <v>217</v>
      </c>
      <c r="AV2" s="57" t="s">
        <v>272</v>
      </c>
      <c r="AX2" s="52" t="s">
        <v>273</v>
      </c>
      <c r="AZ2" s="52" t="str">
        <f>IF(ISNUMBER(SEARCH('Standard Search'!$C$11,HiddenSheet!B2)),HiddenSheet!B2,"")</f>
        <v/>
      </c>
      <c r="BA2" s="52" t="str">
        <f t="array" ref="BA2">IFERROR(INDEX($AZ$2:$AZ$504,SMALL(IF($AZ$2:$AZ$504&lt;&gt;"",ROW($AZ$2:$AZ$504)-ROW($AZ$2)+1,""),ROW(BA2)-ROW($BA$2)+1)),"")</f>
        <v>Guide for the certification of offshore mooring chain</v>
      </c>
      <c r="BB2" s="55">
        <f>COUNTIF(BA$2:BA$1048576,"?*")-COUNT(BA$2:BA$1048576)</f>
        <v>10</v>
      </c>
      <c r="BD2" s="52" t="b">
        <f t="array" ref="BD2:BD200">ISNUMBER(SEARCH("TQA",'Stage 3 TQP'!$B2:$B171))</f>
        <v>0</v>
      </c>
      <c r="BE2" s="52" t="str">
        <f t="array" ref="BE2">IFERROR(INDEX('Stage 3 TQP'!B2:B197,SMALL(IF(TRUE=$BD$2:$BD$200,ROW($BD$2:$BD$200)-ROW(BD2)+1),ROW(1:1))),"")</f>
        <v>TQA1.1</v>
      </c>
      <c r="BF2" s="52" t="str">
        <f t="array" ref="BF2">IFERROR(INDEX('Stage 3 TQP'!G2:G197,SMALL(IF(TRUE=$BD$2:$BD$200,ROW($BD$2:$BD$200)-ROW(BE2)+1),ROW(1:1))),"")</f>
        <v>Cyclic fatigue testing of the mooring connector at different loads</v>
      </c>
      <c r="BG2" s="59">
        <f>COUNTIF(BE:BE,"?*")</f>
        <v>2</v>
      </c>
      <c r="BI2" s="165">
        <v>1</v>
      </c>
      <c r="BJ2" s="219" t="s">
        <v>274</v>
      </c>
      <c r="BK2" s="165">
        <v>0</v>
      </c>
      <c r="BL2" s="220" t="s">
        <v>275</v>
      </c>
      <c r="BM2" s="165">
        <v>0</v>
      </c>
      <c r="BN2" s="104" t="s">
        <v>275</v>
      </c>
    </row>
    <row r="3" spans="1:66">
      <c r="A3" s="215" t="s">
        <v>257</v>
      </c>
      <c r="B3" s="216" t="s">
        <v>276</v>
      </c>
      <c r="C3" s="217">
        <v>2018</v>
      </c>
      <c r="D3" s="218" t="s">
        <v>259</v>
      </c>
      <c r="F3" s="52">
        <f>IFERROR(INDEX('Stage 2 System Breakdown'!$B$12:$B$200,MATCH(0,INDEX(COUNTIF($F$1:F2,'Stage 2 System Breakdown'!$B$12:$B$200),0,0),0)),"")</f>
        <v>0</v>
      </c>
      <c r="G3" s="52">
        <f>IFERROR(INDEX('Stage 2 System Breakdown'!$D$12:$D$200,MATCH(0,INDEX(COUNTIF($G$1:G2,'Stage 2 System Breakdown'!$D$12:$D$200),0,0),0)),"")</f>
        <v>0</v>
      </c>
      <c r="H3" s="52">
        <f>IFERROR(INDEX('Stage 2 System Breakdown'!$F$12:$F$200,MATCH(0,INDEX(COUNTIF($H$1:H2,'Stage 2 System Breakdown'!$F$12:$F$200),0,0),0)),"")</f>
        <v>0</v>
      </c>
      <c r="I3" s="55" t="s">
        <v>277</v>
      </c>
      <c r="J3" s="55">
        <f>COUNTIF(G:G,"?*")-COUNT(G:G)</f>
        <v>1</v>
      </c>
      <c r="K3" s="56"/>
      <c r="L3" s="69" t="str" cm="1">
        <f t="array" ref="L3">IFERROR(INDEX('Stage 1 Requirements Definition'!$E$12:$E$200,MATCH(0,INDEX(COUNTIF($L$1:L2,'Stage 1 Requirements Definition'!$E$12:$E$200),0,0),0)),"")</f>
        <v>Be fatigue resistant</v>
      </c>
      <c r="M3" s="56"/>
      <c r="N3" s="56"/>
      <c r="O3" s="56"/>
      <c r="P3" s="52">
        <v>1</v>
      </c>
      <c r="Q3" s="52" t="s">
        <v>261</v>
      </c>
      <c r="S3" s="52" t="s">
        <v>268</v>
      </c>
      <c r="T3" s="52" t="s">
        <v>278</v>
      </c>
      <c r="U3" s="52" t="s">
        <v>279</v>
      </c>
      <c r="V3" s="52" t="s">
        <v>280</v>
      </c>
      <c r="W3" s="52" t="s">
        <v>281</v>
      </c>
      <c r="X3" s="52" t="s">
        <v>282</v>
      </c>
      <c r="Y3" s="52" t="s">
        <v>283</v>
      </c>
      <c r="Z3" s="55" t="str">
        <f>T2</f>
        <v>Mechanical</v>
      </c>
      <c r="AA3" s="55">
        <f>COUNTIF(T:T,"?*")-COUNT(T:T)</f>
        <v>14</v>
      </c>
      <c r="AB3" s="52" t="s">
        <v>284</v>
      </c>
      <c r="AC3" s="52">
        <f>COUNTIF('Stage 2 FMECA'!$G$13:$G$201,AB3)</f>
        <v>0</v>
      </c>
      <c r="AE3" s="52" t="str">
        <f t="array" ref="AE3">IFERROR(INDEX($AB$2:$AB$504,SMALL(IF($AC$2:$AC$504&lt;&gt;0,ROW($AB$2:$AB$504)-ROW($AB$2)+1),ROWS($AB$2:AB3))),"")</f>
        <v/>
      </c>
      <c r="AF3" s="52" t="str">
        <f t="shared" si="0"/>
        <v/>
      </c>
      <c r="AG3" s="65" t="str">
        <f t="shared" ref="AG3:AG66" ca="1" si="1">IFERROR(AF3+RAND()*(0.0001-0.00001)+0.0001,"")</f>
        <v/>
      </c>
      <c r="AH3" s="65" t="str">
        <f t="shared" ref="AH3:AH66" ca="1" si="2">IFERROR( RANK(AG3,$AG$2:$AG$200,0),"")</f>
        <v/>
      </c>
      <c r="AI3" s="65">
        <v>2</v>
      </c>
      <c r="AJ3" s="67" t="str">
        <f t="shared" ref="AJ3:AJ66" ca="1" si="3">IFERROR(MATCH(AI3,$AH$2:$AH$200,0),"")</f>
        <v/>
      </c>
      <c r="AK3" s="65" t="str">
        <f t="shared" ref="AK3:AK66" ca="1" si="4">IFERROR(INDEX($AE$2:$AE$200,AJ3),"")</f>
        <v/>
      </c>
      <c r="AL3" s="65" t="str">
        <f t="shared" ref="AL3:AL66" ca="1" si="5">IFERROR(INDEX($AF$2:$AF$200,AJ3),"")</f>
        <v/>
      </c>
      <c r="AN3" s="57" t="s">
        <v>285</v>
      </c>
      <c r="AP3" s="58" t="s">
        <v>286</v>
      </c>
      <c r="AR3" s="58" t="s">
        <v>287</v>
      </c>
      <c r="AS3" s="58"/>
      <c r="AT3" s="58" t="s">
        <v>220</v>
      </c>
      <c r="AV3" s="57" t="s">
        <v>288</v>
      </c>
      <c r="AX3" s="52" t="s">
        <v>289</v>
      </c>
      <c r="AZ3" s="52" t="str">
        <f>IF(ISNUMBER(SEARCH('Standard Search'!$C$11,HiddenSheet!B3)),HiddenSheet!B3,"")</f>
        <v/>
      </c>
      <c r="BA3" s="52" t="str">
        <f t="array" ref="BA3">IFERROR(INDEX($AZ$2:$AZ$504,SMALL(IF($AZ$2:$AZ$504&lt;&gt;"",ROW($AZ$2:$AZ$504)-ROW($AZ$2)+1,""),ROW(BA3)-ROW($BA$2)+1)),"")</f>
        <v>API Spec 2F Specification for mooring chain</v>
      </c>
      <c r="BD3" s="52" t="b">
        <v>0</v>
      </c>
      <c r="BE3" s="52" t="str">
        <f t="array" ref="BE3">IFERROR(INDEX('Stage 3 TQP'!B3:B198,SMALL(IF(TRUE=$BD$2:$BD$200,ROW($BD$2:$BD$200)-ROW(BD3)+1),ROW(2:2))),"")</f>
        <v>TQA01</v>
      </c>
      <c r="BF3" s="52" t="str">
        <f t="array" ref="BF3">IFERROR(INDEX('Stage 3 TQP'!G3:G198,SMALL(IF(TRUE=$BD$2:$BD$200,ROW($BD$2:$BD$200)-ROW(BE3)+1),ROW(2:2))),"")</f>
        <v xml:space="preserve">Conduct Finite Element Analysis </v>
      </c>
      <c r="BI3" s="165">
        <v>2</v>
      </c>
      <c r="BJ3" s="219" t="s">
        <v>290</v>
      </c>
      <c r="BK3" s="165">
        <v>1</v>
      </c>
      <c r="BL3" s="221" t="s">
        <v>274</v>
      </c>
      <c r="BM3" s="222">
        <v>1</v>
      </c>
      <c r="BN3" s="103" t="s">
        <v>291</v>
      </c>
    </row>
    <row r="4" spans="1:66">
      <c r="A4" s="215" t="s">
        <v>257</v>
      </c>
      <c r="B4" s="216" t="s">
        <v>292</v>
      </c>
      <c r="C4" s="217">
        <v>2017</v>
      </c>
      <c r="D4" s="218" t="s">
        <v>293</v>
      </c>
      <c r="F4" s="52" t="str">
        <f>IFERROR(INDEX('Stage 2 System Breakdown'!$B$12:$B$200,MATCH(0,INDEX(COUNTIF($F$1:F3,'Stage 2 System Breakdown'!$B$12:$B$200),0,0),0)),"")</f>
        <v/>
      </c>
      <c r="G4" s="52" t="str">
        <f>IFERROR(INDEX('Stage 2 System Breakdown'!$D$12:$D$200,MATCH(0,INDEX(COUNTIF($G$1:G3,'Stage 2 System Breakdown'!$D$12:$D$200),0,0),0)),"")</f>
        <v/>
      </c>
      <c r="H4" s="52" t="str">
        <f>IFERROR(INDEX('Stage 2 System Breakdown'!$F$12:$F$200,MATCH(0,INDEX(COUNTIF($H$1:H3,'Stage 2 System Breakdown'!$F$12:$F$200),0,0),0)),"")</f>
        <v/>
      </c>
      <c r="I4" s="55" t="s">
        <v>294</v>
      </c>
      <c r="J4" s="55">
        <f>COUNTIF(H:H,"?*")-COUNT(H:H)</f>
        <v>1</v>
      </c>
      <c r="K4" s="56"/>
      <c r="L4" s="69" cm="1">
        <f t="array" ref="L4">IFERROR(INDEX('Stage 1 Requirements Definition'!$E$12:$E$200,MATCH(0,INDEX(COUNTIF($L$1:L3,'Stage 1 Requirements Definition'!$E$12:$E$200),0,0),0)),"")</f>
        <v>0</v>
      </c>
      <c r="M4" s="56"/>
      <c r="N4" s="56"/>
      <c r="O4" s="56"/>
      <c r="P4" s="52">
        <v>2</v>
      </c>
      <c r="Q4" s="52" t="s">
        <v>261</v>
      </c>
      <c r="S4" s="52" t="s">
        <v>284</v>
      </c>
      <c r="T4" s="52" t="s">
        <v>295</v>
      </c>
      <c r="U4" s="52" t="s">
        <v>296</v>
      </c>
      <c r="V4" s="52" t="s">
        <v>297</v>
      </c>
      <c r="W4" s="52" t="s">
        <v>298</v>
      </c>
      <c r="X4" s="52" t="s">
        <v>299</v>
      </c>
      <c r="Y4" s="52" t="s">
        <v>300</v>
      </c>
      <c r="Z4" s="55" t="str">
        <f>U2</f>
        <v>Comms and Control Instrumentation</v>
      </c>
      <c r="AA4" s="55">
        <f>COUNTIF(U:U,"?*")-COUNT(U:U)</f>
        <v>10</v>
      </c>
      <c r="AB4" s="52" t="s">
        <v>301</v>
      </c>
      <c r="AC4" s="52">
        <f>COUNTIF('Stage 2 FMECA'!$G$13:$G$201,AB4)</f>
        <v>0</v>
      </c>
      <c r="AE4" s="52" t="str">
        <f t="array" ref="AE4">IFERROR(INDEX($AB$2:$AB$504,SMALL(IF($AC$2:$AC$504&lt;&gt;0,ROW($AB$2:$AB$504)-ROW($AB$2)+1),ROWS($AB$2:AB4))),"")</f>
        <v/>
      </c>
      <c r="AF4" s="52" t="str">
        <f t="shared" si="0"/>
        <v/>
      </c>
      <c r="AG4" s="65" t="str">
        <f t="shared" ca="1" si="1"/>
        <v/>
      </c>
      <c r="AH4" s="65" t="str">
        <f t="shared" ca="1" si="2"/>
        <v/>
      </c>
      <c r="AI4" s="65">
        <v>3</v>
      </c>
      <c r="AJ4" s="67" t="str">
        <f t="shared" ca="1" si="3"/>
        <v/>
      </c>
      <c r="AK4" s="65" t="str">
        <f t="shared" ca="1" si="4"/>
        <v/>
      </c>
      <c r="AL4" s="65" t="str">
        <f t="shared" ca="1" si="5"/>
        <v/>
      </c>
      <c r="AN4" s="57" t="s">
        <v>162</v>
      </c>
      <c r="AP4" s="58" t="s">
        <v>287</v>
      </c>
      <c r="AR4" s="58" t="s">
        <v>302</v>
      </c>
      <c r="AS4" s="58"/>
      <c r="AT4" s="58"/>
      <c r="AX4" s="52" t="s">
        <v>303</v>
      </c>
      <c r="AZ4" s="52" t="str">
        <f>IF(ISNUMBER(SEARCH('Standard Search'!$C$11,HiddenSheet!B4)),HiddenSheet!B4,"")</f>
        <v>Guide for the certification of offshore mooring chain</v>
      </c>
      <c r="BA4" s="52" t="str">
        <f t="array" ref="BA4">IFERROR(INDEX($AZ$2:$AZ$504,SMALL(IF($AZ$2:$AZ$504&lt;&gt;"",ROW($AZ$2:$AZ$504)-ROW($AZ$2)+1,""),ROW(BA4)-ROW($BA$2)+1)),"")</f>
        <v>NI 604 Fatigue of top chain of mooring lines due to in-plane and out-of-plane bendings</v>
      </c>
      <c r="BD4" s="52" t="b">
        <v>0</v>
      </c>
      <c r="BE4" s="52" t="str">
        <f t="array" ref="BE4">IFERROR(INDEX('Stage 3 TQP'!B4:B199,SMALL(IF(TRUE=$BD$2:$BD$200,ROW($BD$2:$BD$200)-ROW(BD4)+1),ROW(3:3))),"")</f>
        <v/>
      </c>
      <c r="BF4" s="52" t="str">
        <f t="array" ref="BF4">IFERROR(INDEX('Stage 3 TQP'!G4:G199,SMALL(IF(TRUE=$BD$2:$BD$200,ROW($BD$2:$BD$200)-ROW(BE4)+1),ROW(3:3))),"")</f>
        <v/>
      </c>
      <c r="BI4" s="165">
        <v>3</v>
      </c>
      <c r="BJ4" s="219" t="s">
        <v>304</v>
      </c>
      <c r="BK4" s="165">
        <v>2</v>
      </c>
      <c r="BL4" s="221" t="s">
        <v>290</v>
      </c>
      <c r="BM4" s="222">
        <v>2</v>
      </c>
      <c r="BN4" s="103" t="s">
        <v>305</v>
      </c>
    </row>
    <row r="5" spans="1:66">
      <c r="A5" s="215" t="s">
        <v>257</v>
      </c>
      <c r="B5" s="216" t="s">
        <v>306</v>
      </c>
      <c r="C5" s="217">
        <v>2020</v>
      </c>
      <c r="D5" s="218" t="s">
        <v>307</v>
      </c>
      <c r="F5" s="52" t="str">
        <f>IFERROR(INDEX('Stage 2 System Breakdown'!$B$12:$B$200,MATCH(0,INDEX(COUNTIF($F$1:F4,'Stage 2 System Breakdown'!$B$12:$B$200),0,0),0)),"")</f>
        <v/>
      </c>
      <c r="G5" s="52" t="str">
        <f>IFERROR(INDEX('Stage 2 System Breakdown'!$D$12:$D$200,MATCH(0,INDEX(COUNTIF($G$1:G4,'Stage 2 System Breakdown'!$D$12:$D$200),0,0),0)),"")</f>
        <v/>
      </c>
      <c r="H5" s="52" t="str">
        <f>IFERROR(INDEX('Stage 2 System Breakdown'!$F$12:$F$200,MATCH(0,INDEX(COUNTIF($H$1:H4,'Stage 2 System Breakdown'!$F$12:$F$200),0,0),0)),"")</f>
        <v/>
      </c>
      <c r="L5" s="69" t="str" cm="1">
        <f t="array" ref="L5">IFERROR(INDEX('Stage 1 Requirements Definition'!$E$12:$E$200,MATCH(0,INDEX(COUNTIF($L$1:L4,'Stage 1 Requirements Definition'!$E$12:$E$200),0,0),0)),"")</f>
        <v/>
      </c>
      <c r="P5" s="52">
        <v>3</v>
      </c>
      <c r="Q5" s="52" t="s">
        <v>308</v>
      </c>
      <c r="S5" s="52" t="s">
        <v>301</v>
      </c>
      <c r="T5" s="52" t="s">
        <v>309</v>
      </c>
      <c r="U5" s="52" t="s">
        <v>310</v>
      </c>
      <c r="V5" s="52" t="s">
        <v>311</v>
      </c>
      <c r="W5" s="52" t="s">
        <v>312</v>
      </c>
      <c r="X5" s="52" t="s">
        <v>313</v>
      </c>
      <c r="Y5" s="52" t="s">
        <v>267</v>
      </c>
      <c r="Z5" s="55" t="str">
        <f>V2</f>
        <v>Fluid power systems</v>
      </c>
      <c r="AA5" s="55">
        <f>COUNTIF(V:V,"?*")-COUNT(V:V)</f>
        <v>8</v>
      </c>
      <c r="AB5" s="52" t="s">
        <v>314</v>
      </c>
      <c r="AC5" s="52">
        <f>COUNTIF('Stage 2 FMECA'!$G$13:$G$201,AB5)</f>
        <v>0</v>
      </c>
      <c r="AE5" s="52" t="str">
        <f t="array" ref="AE5">IFERROR(INDEX($AB$2:$AB$504,SMALL(IF($AC$2:$AC$504&lt;&gt;0,ROW($AB$2:$AB$504)-ROW($AB$2)+1),ROWS($AB$2:AB5))),"")</f>
        <v/>
      </c>
      <c r="AF5" s="52" t="str">
        <f t="shared" si="0"/>
        <v/>
      </c>
      <c r="AG5" s="65" t="str">
        <f t="shared" ca="1" si="1"/>
        <v/>
      </c>
      <c r="AH5" s="65" t="str">
        <f t="shared" ca="1" si="2"/>
        <v/>
      </c>
      <c r="AI5" s="65">
        <v>4</v>
      </c>
      <c r="AJ5" s="67" t="str">
        <f t="shared" ca="1" si="3"/>
        <v/>
      </c>
      <c r="AK5" s="65" t="str">
        <f t="shared" ca="1" si="4"/>
        <v/>
      </c>
      <c r="AL5" s="65" t="str">
        <f t="shared" ca="1" si="5"/>
        <v/>
      </c>
      <c r="AN5" s="57" t="s">
        <v>315</v>
      </c>
      <c r="AP5" s="58"/>
      <c r="AR5" s="58"/>
      <c r="AS5" s="58"/>
      <c r="AT5" s="58"/>
      <c r="AX5" s="52" t="s">
        <v>316</v>
      </c>
      <c r="AZ5" s="52" t="str">
        <f>IF(ISNUMBER(SEARCH('Standard Search'!$C$11,HiddenSheet!B5)),HiddenSheet!B5,"")</f>
        <v/>
      </c>
      <c r="BA5" s="52" t="str">
        <f t="array" ref="BA5">IFERROR(INDEX($AZ$2:$AZ$504,SMALL(IF($AZ$2:$AZ$504&lt;&gt;"",ROW($AZ$2:$AZ$504)-ROW($AZ$2)+1,""),ROW(BA5)-ROW($BA$2)+1)),"")</f>
        <v>Anchor chain cables and accessories including chafing chain for emergency towing arrangements W18</v>
      </c>
      <c r="BD5" s="52" t="b">
        <v>0</v>
      </c>
      <c r="BE5" s="52" t="str">
        <f t="array" ref="BE5">IFERROR(INDEX('Stage 3 TQP'!B5:B200,SMALL(IF(TRUE=$BD$2:$BD$200,ROW($BD$2:$BD$200)-ROW(BD5)+1),ROW(4:4))),"")</f>
        <v/>
      </c>
      <c r="BF5" s="52" t="str">
        <f t="array" ref="BF5">IFERROR(INDEX('Stage 3 TQP'!G5:G200,SMALL(IF(TRUE=$BD$2:$BD$200,ROW($BD$2:$BD$200)-ROW(BE5)+1),ROW(4:4))),"")</f>
        <v/>
      </c>
      <c r="BI5" s="180">
        <v>4</v>
      </c>
      <c r="BJ5" s="219" t="s">
        <v>317</v>
      </c>
      <c r="BK5" s="180">
        <v>3</v>
      </c>
      <c r="BL5" s="221" t="s">
        <v>304</v>
      </c>
      <c r="BM5" s="165">
        <v>3</v>
      </c>
      <c r="BN5" s="103" t="s">
        <v>318</v>
      </c>
    </row>
    <row r="6" spans="1:66">
      <c r="A6" s="215" t="s">
        <v>257</v>
      </c>
      <c r="B6" s="216" t="s">
        <v>319</v>
      </c>
      <c r="C6" s="217">
        <v>2014</v>
      </c>
      <c r="D6" s="218" t="s">
        <v>320</v>
      </c>
      <c r="F6" s="52" t="str">
        <f>IFERROR(INDEX('Stage 2 System Breakdown'!$B$12:$B$200,MATCH(0,INDEX(COUNTIF($F$1:F5,'Stage 2 System Breakdown'!$B$12:$B$200),0,0),0)),"")</f>
        <v/>
      </c>
      <c r="G6" s="52" t="str">
        <f>IFERROR(INDEX('Stage 2 System Breakdown'!$D$12:$D$200,MATCH(0,INDEX(COUNTIF($G$1:G5,'Stage 2 System Breakdown'!$D$12:$D$200),0,0),0)),"")</f>
        <v/>
      </c>
      <c r="H6" s="52" t="str">
        <f>IFERROR(INDEX('Stage 2 System Breakdown'!$F$12:$F$200,MATCH(0,INDEX(COUNTIF($H$1:H5,'Stage 2 System Breakdown'!$F$12:$F$200),0,0),0)),"")</f>
        <v/>
      </c>
      <c r="L6" s="69" t="str" cm="1">
        <f t="array" ref="L6">IFERROR(INDEX('Stage 1 Requirements Definition'!$E$12:$E$200,MATCH(0,INDEX(COUNTIF($L$1:L5,'Stage 1 Requirements Definition'!$E$12:$E$200),0,0),0)),"")</f>
        <v/>
      </c>
      <c r="P6" s="52">
        <v>4</v>
      </c>
      <c r="Q6" s="52" t="s">
        <v>308</v>
      </c>
      <c r="S6" s="52" t="s">
        <v>314</v>
      </c>
      <c r="T6" s="52" t="s">
        <v>321</v>
      </c>
      <c r="U6" s="52" t="s">
        <v>322</v>
      </c>
      <c r="V6" s="52" t="s">
        <v>323</v>
      </c>
      <c r="W6" s="52" t="s">
        <v>324</v>
      </c>
      <c r="X6" s="52" t="s">
        <v>325</v>
      </c>
      <c r="Z6" s="55" t="str">
        <f>W2</f>
        <v>Environmental</v>
      </c>
      <c r="AA6" s="55">
        <f>COUNTIF(W:W,"?*")-COUNT(W:W)</f>
        <v>7</v>
      </c>
      <c r="AB6" s="52" t="s">
        <v>184</v>
      </c>
      <c r="AC6" s="52">
        <f>COUNTIF('Stage 2 FMECA'!$G$13:$G$201,AB6)</f>
        <v>0</v>
      </c>
      <c r="AE6" s="52" t="str" cm="1">
        <f t="array" ref="AE6">IFERROR(INDEX($AB$2:$AB$504,SMALL(IF($AC$2:$AC$504&lt;&gt;0,ROW($AB$2:$AB$504)-ROW($AB$2)+1),ROWS($AB$2:AB6))),"")</f>
        <v/>
      </c>
      <c r="AF6" s="52" t="str">
        <f t="shared" si="0"/>
        <v/>
      </c>
      <c r="AG6" s="65" t="str">
        <f t="shared" ca="1" si="1"/>
        <v/>
      </c>
      <c r="AH6" s="65" t="str">
        <f t="shared" ca="1" si="2"/>
        <v/>
      </c>
      <c r="AI6" s="65">
        <v>5</v>
      </c>
      <c r="AJ6" s="67" t="str">
        <f t="shared" ca="1" si="3"/>
        <v/>
      </c>
      <c r="AK6" s="65" t="str">
        <f t="shared" ca="1" si="4"/>
        <v/>
      </c>
      <c r="AL6" s="65" t="str">
        <f t="shared" ca="1" si="5"/>
        <v/>
      </c>
      <c r="AX6" s="52" t="s">
        <v>326</v>
      </c>
      <c r="AZ6" s="52" t="str">
        <f>IF(ISNUMBER(SEARCH('Standard Search'!$C$11,HiddenSheet!B6)),HiddenSheet!B6,"")</f>
        <v/>
      </c>
      <c r="BA6" s="52" t="str">
        <f t="array" ref="BA6">IFERROR(INDEX($AZ$2:$AZ$504,SMALL(IF($AZ$2:$AZ$504&lt;&gt;"",ROW($AZ$2:$AZ$504)-ROW($AZ$2)+1,""),ROW(BA6)-ROW($BA$2)+1)),"")</f>
        <v>DNV-OS-E302 Offshore mooring chain</v>
      </c>
      <c r="BD6" s="52" t="b">
        <v>0</v>
      </c>
      <c r="BE6" s="52" t="str">
        <f t="array" ref="BE6">IFERROR(INDEX('Stage 3 TQP'!B6:B201,SMALL(IF(TRUE=$BD$2:$BD$200,ROW($BD$2:$BD$200)-ROW(BD6)+1),ROW(5:5))),"")</f>
        <v/>
      </c>
      <c r="BF6" s="52" t="str">
        <f t="array" ref="BF6">IFERROR(INDEX('Stage 3 TQP'!G6:G201,SMALL(IF(TRUE=$BD$2:$BD$200,ROW($BD$2:$BD$200)-ROW(BE6)+1),ROW(5:5))),"")</f>
        <v/>
      </c>
      <c r="BK6" s="180">
        <v>4</v>
      </c>
      <c r="BL6" s="221" t="s">
        <v>317</v>
      </c>
      <c r="BM6" s="222">
        <v>4</v>
      </c>
      <c r="BN6" s="103" t="s">
        <v>327</v>
      </c>
    </row>
    <row r="7" spans="1:66">
      <c r="A7" s="215" t="s">
        <v>257</v>
      </c>
      <c r="B7" s="216" t="s">
        <v>328</v>
      </c>
      <c r="C7" s="217">
        <v>2022</v>
      </c>
      <c r="D7" s="218" t="s">
        <v>320</v>
      </c>
      <c r="F7" s="52" t="str">
        <f>IFERROR(INDEX('Stage 2 System Breakdown'!$B$12:$B$200,MATCH(0,INDEX(COUNTIF($F$1:F6,'Stage 2 System Breakdown'!$B$12:$B$200),0,0),0)),"")</f>
        <v/>
      </c>
      <c r="G7" s="52" t="str">
        <f>IFERROR(INDEX('Stage 2 System Breakdown'!$D$12:$D$200,MATCH(0,INDEX(COUNTIF($G$1:G6,'Stage 2 System Breakdown'!$D$12:$D$200),0,0),0)),"")</f>
        <v/>
      </c>
      <c r="H7" s="52" t="str">
        <f>IFERROR(INDEX('Stage 2 System Breakdown'!$F$12:$F$200,MATCH(0,INDEX(COUNTIF($H$1:H6,'Stage 2 System Breakdown'!$F$12:$F$200),0,0),0)),"")</f>
        <v/>
      </c>
      <c r="L7" s="69" t="str" cm="1">
        <f t="array" ref="L7">IFERROR(INDEX('Stage 1 Requirements Definition'!$E$12:$E$200,MATCH(0,INDEX(COUNTIF($L$1:L6,'Stage 1 Requirements Definition'!$E$12:$E$200),0,0),0)),"")</f>
        <v/>
      </c>
      <c r="P7" s="52">
        <v>5</v>
      </c>
      <c r="Q7" s="52" t="s">
        <v>308</v>
      </c>
      <c r="S7" s="52" t="s">
        <v>184</v>
      </c>
      <c r="T7" s="52" t="s">
        <v>329</v>
      </c>
      <c r="U7" s="52" t="s">
        <v>330</v>
      </c>
      <c r="V7" s="52" t="s">
        <v>331</v>
      </c>
      <c r="W7" s="52" t="s">
        <v>332</v>
      </c>
      <c r="X7" s="52" t="s">
        <v>333</v>
      </c>
      <c r="Z7" s="55" t="str">
        <f>X2</f>
        <v>Synthetic Rope</v>
      </c>
      <c r="AA7" s="55">
        <f>COUNTIF(X:X,"?*")-COUNT(X:X)</f>
        <v>10</v>
      </c>
      <c r="AB7" s="52" t="s">
        <v>334</v>
      </c>
      <c r="AC7" s="52">
        <f>COUNTIF('Stage 2 FMECA'!$G$13:$G$201,AB7)</f>
        <v>0</v>
      </c>
      <c r="AE7" s="52" t="str">
        <f t="array" ref="AE7">IFERROR(INDEX($AB$2:$AB$504,SMALL(IF($AC$2:$AC$504&lt;&gt;0,ROW($AB$2:$AB$504)-ROW($AB$2)+1),ROWS($AB$2:AB7))),"")</f>
        <v/>
      </c>
      <c r="AF7" s="52" t="str">
        <f t="shared" si="0"/>
        <v/>
      </c>
      <c r="AG7" s="65" t="str">
        <f t="shared" ca="1" si="1"/>
        <v/>
      </c>
      <c r="AH7" s="65" t="str">
        <f t="shared" ca="1" si="2"/>
        <v/>
      </c>
      <c r="AI7" s="65">
        <v>6</v>
      </c>
      <c r="AJ7" s="67" t="str">
        <f t="shared" ca="1" si="3"/>
        <v/>
      </c>
      <c r="AK7" s="65" t="str">
        <f t="shared" ca="1" si="4"/>
        <v/>
      </c>
      <c r="AL7" s="65" t="str">
        <f t="shared" ca="1" si="5"/>
        <v/>
      </c>
      <c r="AX7" s="52" t="s">
        <v>335</v>
      </c>
      <c r="AZ7" s="52" t="str">
        <f>IF(ISNUMBER(SEARCH('Standard Search'!$C$11,HiddenSheet!B7)),HiddenSheet!B7,"")</f>
        <v/>
      </c>
      <c r="BA7" s="52" t="str">
        <f t="array" ref="BA7">IFERROR(INDEX($AZ$2:$AZ$504,SMALL(IF($AZ$2:$AZ$504&lt;&gt;"",ROW($AZ$2:$AZ$504)-ROW($AZ$2)+1,""),ROW(BA7)-ROW($BA$2)+1)),"")</f>
        <v xml:space="preserve">DNVGL-CP-0237 Offshore mooring chain and accessories </v>
      </c>
      <c r="BD7" s="52" t="b">
        <v>0</v>
      </c>
      <c r="BE7" s="52" t="str">
        <f t="array" ref="BE7">IFERROR(INDEX('Stage 3 TQP'!B7:B202,SMALL(IF(TRUE=$BD$2:$BD$200,ROW($BD$2:$BD$200)-ROW(BD7)+1),ROW(6:6))),"")</f>
        <v/>
      </c>
      <c r="BF7" s="52" t="str">
        <f t="array" ref="BF7">IFERROR(INDEX('Stage 3 TQP'!G7:G202,SMALL(IF(TRUE=$BD$2:$BD$200,ROW($BD$2:$BD$200)-ROW(BE7)+1),ROW(6:6))),"")</f>
        <v/>
      </c>
      <c r="BK7" s="180">
        <v>5</v>
      </c>
      <c r="BL7" s="220" t="s">
        <v>336</v>
      </c>
      <c r="BM7" s="222">
        <v>5</v>
      </c>
      <c r="BN7" s="103" t="s">
        <v>337</v>
      </c>
    </row>
    <row r="8" spans="1:66">
      <c r="A8" s="215" t="s">
        <v>257</v>
      </c>
      <c r="B8" s="216" t="s">
        <v>338</v>
      </c>
      <c r="C8" s="217">
        <v>2010</v>
      </c>
      <c r="D8" s="218" t="s">
        <v>339</v>
      </c>
      <c r="F8" s="52" t="str">
        <f>IFERROR(INDEX('Stage 2 System Breakdown'!$B$12:$B$200,MATCH(0,INDEX(COUNTIF($F$1:F7,'Stage 2 System Breakdown'!$B$12:$B$200),0,0),0)),"")</f>
        <v/>
      </c>
      <c r="G8" s="52" t="str">
        <f>IFERROR(INDEX('Stage 2 System Breakdown'!$D$12:$D$200,MATCH(0,INDEX(COUNTIF($G$1:G7,'Stage 2 System Breakdown'!$D$12:$D$200),0,0),0)),"")</f>
        <v/>
      </c>
      <c r="H8" s="52" t="str">
        <f>IFERROR(INDEX('Stage 2 System Breakdown'!$F$12:$F$200,MATCH(0,INDEX(COUNTIF($H$1:H7,'Stage 2 System Breakdown'!$F$12:$F$200),0,0),0)),"")</f>
        <v/>
      </c>
      <c r="L8" s="69" t="str" cm="1">
        <f t="array" ref="L8">IFERROR(INDEX('Stage 1 Requirements Definition'!$E$12:$E$200,MATCH(0,INDEX(COUNTIF($L$1:L7,'Stage 1 Requirements Definition'!$E$12:$E$200),0,0),0)),"")</f>
        <v/>
      </c>
      <c r="P8" s="52">
        <v>6</v>
      </c>
      <c r="Q8" s="52" t="s">
        <v>54</v>
      </c>
      <c r="S8" s="52" t="s">
        <v>334</v>
      </c>
      <c r="T8" s="52" t="s">
        <v>340</v>
      </c>
      <c r="U8" s="52" t="s">
        <v>341</v>
      </c>
      <c r="V8" s="52" t="s">
        <v>342</v>
      </c>
      <c r="W8" s="52" t="s">
        <v>343</v>
      </c>
      <c r="X8" s="52" t="s">
        <v>344</v>
      </c>
      <c r="Z8" s="55" t="str">
        <f>Y2</f>
        <v>Other</v>
      </c>
      <c r="AA8" s="55">
        <f>COUNTIF(Y:Y,"?*")-COUNT(Y:Y)</f>
        <v>4</v>
      </c>
      <c r="AB8" s="52" t="s">
        <v>345</v>
      </c>
      <c r="AC8" s="52">
        <f>COUNTIF('Stage 2 FMECA'!$G$13:$G$201,AB8)</f>
        <v>0</v>
      </c>
      <c r="AE8" s="52" t="str">
        <f t="array" ref="AE8">IFERROR(INDEX($AB$2:$AB$504,SMALL(IF($AC$2:$AC$504&lt;&gt;0,ROW($AB$2:$AB$504)-ROW($AB$2)+1),ROWS($AB$2:AB8))),"")</f>
        <v/>
      </c>
      <c r="AF8" s="52" t="str">
        <f t="shared" si="0"/>
        <v/>
      </c>
      <c r="AG8" s="65" t="str">
        <f t="shared" ca="1" si="1"/>
        <v/>
      </c>
      <c r="AH8" s="65" t="str">
        <f t="shared" ca="1" si="2"/>
        <v/>
      </c>
      <c r="AI8" s="65">
        <v>7</v>
      </c>
      <c r="AJ8" s="67" t="str">
        <f t="shared" ca="1" si="3"/>
        <v/>
      </c>
      <c r="AK8" s="65" t="str">
        <f t="shared" ca="1" si="4"/>
        <v/>
      </c>
      <c r="AL8" s="65" t="str">
        <f t="shared" ca="1" si="5"/>
        <v/>
      </c>
      <c r="AX8" s="52" t="s">
        <v>346</v>
      </c>
      <c r="AZ8" s="52" t="str">
        <f>IF(ISNUMBER(SEARCH('Standard Search'!$C$11,HiddenSheet!B8)),HiddenSheet!B8,"")</f>
        <v/>
      </c>
      <c r="BA8" s="52" t="str">
        <f t="array" ref="BA8">IFERROR(INDEX($AZ$2:$AZ$504,SMALL(IF($AZ$2:$AZ$504&lt;&gt;"",ROW($AZ$2:$AZ$504)-ROW($AZ$2)+1,""),ROW(BA8)-ROW($BA$2)+1)),"")</f>
        <v>ISO 1704 Ships and marine technology - Stud-link anchor chains</v>
      </c>
      <c r="BD8" s="52" t="b">
        <v>0</v>
      </c>
      <c r="BE8" s="52" t="str">
        <f t="array" ref="BE8">IFERROR(INDEX('Stage 3 TQP'!B8:B203,SMALL(IF(TRUE=$BD$2:$BD$200,ROW($BD$2:$BD$200)-ROW(BD8)+1),ROW(7:7))),"")</f>
        <v/>
      </c>
      <c r="BF8" s="52" t="str">
        <f t="array" ref="BF8">IFERROR(INDEX('Stage 3 TQP'!G8:G203,SMALL(IF(TRUE=$BD$2:$BD$200,ROW($BD$2:$BD$200)-ROW(BE8)+1),ROW(7:7))),"")</f>
        <v/>
      </c>
      <c r="BM8" s="165">
        <v>6</v>
      </c>
      <c r="BN8" s="103" t="s">
        <v>347</v>
      </c>
    </row>
    <row r="9" spans="1:66">
      <c r="A9" s="215" t="s">
        <v>257</v>
      </c>
      <c r="B9" s="216" t="s">
        <v>348</v>
      </c>
      <c r="C9" s="217">
        <v>2021</v>
      </c>
      <c r="D9" s="218" t="s">
        <v>339</v>
      </c>
      <c r="F9" s="52" t="str">
        <f>IFERROR(INDEX('Stage 2 System Breakdown'!$B$12:$B$200,MATCH(0,INDEX(COUNTIF($F$1:F8,'Stage 2 System Breakdown'!$B$12:$B$200),0,0),0)),"")</f>
        <v/>
      </c>
      <c r="G9" s="52" t="str">
        <f>IFERROR(INDEX('Stage 2 System Breakdown'!$D$12:$D$200,MATCH(0,INDEX(COUNTIF($G$1:G8,'Stage 2 System Breakdown'!$D$12:$D$200),0,0),0)),"")</f>
        <v/>
      </c>
      <c r="H9" s="52" t="str">
        <f>IFERROR(INDEX('Stage 2 System Breakdown'!$F$12:$F$200,MATCH(0,INDEX(COUNTIF($H$1:H8,'Stage 2 System Breakdown'!$F$12:$F$200),0,0),0)),"")</f>
        <v/>
      </c>
      <c r="L9" s="69" t="str" cm="1">
        <f t="array" ref="L9">IFERROR(INDEX('Stage 1 Requirements Definition'!$E$12:$E$200,MATCH(0,INDEX(COUNTIF($L$1:L8,'Stage 1 Requirements Definition'!$E$12:$E$200),0,0),0)),"")</f>
        <v/>
      </c>
      <c r="P9" s="52">
        <v>7</v>
      </c>
      <c r="Q9" s="52" t="s">
        <v>54</v>
      </c>
      <c r="S9" s="52" t="s">
        <v>345</v>
      </c>
      <c r="T9" s="52" t="s">
        <v>112</v>
      </c>
      <c r="U9" s="52" t="s">
        <v>349</v>
      </c>
      <c r="V9" s="52" t="s">
        <v>350</v>
      </c>
      <c r="X9" s="52" t="s">
        <v>351</v>
      </c>
      <c r="Z9" s="69"/>
      <c r="AA9" s="69"/>
      <c r="AB9" s="52" t="s">
        <v>352</v>
      </c>
      <c r="AC9" s="52">
        <f>COUNTIF('Stage 2 FMECA'!$G$13:$G$201,AB9)</f>
        <v>0</v>
      </c>
      <c r="AE9" s="52" t="str">
        <f t="array" ref="AE9">IFERROR(INDEX($AB$2:$AB$504,SMALL(IF($AC$2:$AC$504&lt;&gt;0,ROW($AB$2:$AB$504)-ROW($AB$2)+1),ROWS($AB$2:AB9))),"")</f>
        <v/>
      </c>
      <c r="AF9" s="52" t="str">
        <f t="shared" si="0"/>
        <v/>
      </c>
      <c r="AG9" s="65" t="str">
        <f t="shared" ca="1" si="1"/>
        <v/>
      </c>
      <c r="AH9" s="65" t="str">
        <f t="shared" ca="1" si="2"/>
        <v/>
      </c>
      <c r="AI9" s="65">
        <v>8</v>
      </c>
      <c r="AJ9" s="67" t="str">
        <f t="shared" ca="1" si="3"/>
        <v/>
      </c>
      <c r="AK9" s="65" t="str">
        <f t="shared" ca="1" si="4"/>
        <v/>
      </c>
      <c r="AL9" s="65" t="str">
        <f t="shared" ca="1" si="5"/>
        <v/>
      </c>
      <c r="AX9" s="52" t="s">
        <v>293</v>
      </c>
      <c r="AZ9" s="52" t="str">
        <f>IF(ISNUMBER(SEARCH('Standard Search'!$C$11,HiddenSheet!B9)),HiddenSheet!B9,"")</f>
        <v/>
      </c>
      <c r="BA9" s="52" t="str">
        <f t="array" ref="BA9">IFERROR(INDEX($AZ$2:$AZ$504,SMALL(IF($AZ$2:$AZ$504&lt;&gt;"",ROW($AZ$2:$AZ$504)-ROW($AZ$2)+1,""),ROW(BA9)-ROW($BA$2)+1)),"")</f>
        <v xml:space="preserve">ISO 20438:2017 Ships and marine technology — Offshore mooring chains </v>
      </c>
      <c r="BD9" s="52" t="b">
        <v>0</v>
      </c>
      <c r="BE9" s="52" t="str">
        <f t="array" ref="BE9">IFERROR(INDEX('Stage 3 TQP'!B9:B204,SMALL(IF(TRUE=$BD$2:$BD$200,ROW($BD$2:$BD$200)-ROW(BD9)+1),ROW(8:8))),"")</f>
        <v/>
      </c>
      <c r="BF9" s="52" t="str">
        <f t="array" ref="BF9">IFERROR(INDEX('Stage 3 TQP'!G9:G204,SMALL(IF(TRUE=$BD$2:$BD$200,ROW($BD$2:$BD$200)-ROW(BE9)+1),ROW(8:8))),"")</f>
        <v/>
      </c>
      <c r="BM9" s="222">
        <v>7</v>
      </c>
      <c r="BN9" s="103" t="s">
        <v>353</v>
      </c>
    </row>
    <row r="10" spans="1:66">
      <c r="A10" s="215" t="s">
        <v>257</v>
      </c>
      <c r="B10" s="216" t="s">
        <v>354</v>
      </c>
      <c r="C10" s="217">
        <v>2020</v>
      </c>
      <c r="D10" s="218" t="s">
        <v>335</v>
      </c>
      <c r="F10" s="52" t="str">
        <f>IFERROR(INDEX('Stage 2 System Breakdown'!$B$12:$B$200,MATCH(0,INDEX(COUNTIF($F$1:F9,'Stage 2 System Breakdown'!$B$12:$B$200),0,0),0)),"")</f>
        <v/>
      </c>
      <c r="G10" s="52" t="str">
        <f>IFERROR(INDEX('Stage 2 System Breakdown'!$D$12:$D$200,MATCH(0,INDEX(COUNTIF($G$1:G9,'Stage 2 System Breakdown'!$D$12:$D$200),0,0),0)),"")</f>
        <v/>
      </c>
      <c r="H10" s="52" t="str">
        <f>IFERROR(INDEX('Stage 2 System Breakdown'!$F$12:$F$200,MATCH(0,INDEX(COUNTIF($H$1:H9,'Stage 2 System Breakdown'!$F$12:$F$200),0,0),0)),"")</f>
        <v/>
      </c>
      <c r="L10" s="69" t="str" cm="1">
        <f t="array" ref="L10">IFERROR(INDEX('Stage 1 Requirements Definition'!$E$12:$E$200,MATCH(0,INDEX(COUNTIF($L$1:L9,'Stage 1 Requirements Definition'!$E$12:$E$200),0,0),0)),"")</f>
        <v/>
      </c>
      <c r="S10" s="52" t="s">
        <v>352</v>
      </c>
      <c r="T10" s="52" t="s">
        <v>355</v>
      </c>
      <c r="U10" s="52" t="s">
        <v>356</v>
      </c>
      <c r="X10" s="52" t="s">
        <v>357</v>
      </c>
      <c r="Z10" s="69"/>
      <c r="AA10" s="69"/>
      <c r="AB10" s="52" t="s">
        <v>358</v>
      </c>
      <c r="AC10" s="52">
        <f>COUNTIF('Stage 2 FMECA'!$G$13:$G$201,AB10)</f>
        <v>0</v>
      </c>
      <c r="AE10" s="52" t="str">
        <f t="array" ref="AE10">IFERROR(INDEX($AB$2:$AB$504,SMALL(IF($AC$2:$AC$504&lt;&gt;0,ROW($AB$2:$AB$504)-ROW($AB$2)+1),ROWS($AB$2:AB10))),"")</f>
        <v/>
      </c>
      <c r="AF10" s="52" t="str">
        <f t="shared" si="0"/>
        <v/>
      </c>
      <c r="AG10" s="65" t="str">
        <f t="shared" ca="1" si="1"/>
        <v/>
      </c>
      <c r="AH10" s="65" t="str">
        <f t="shared" ca="1" si="2"/>
        <v/>
      </c>
      <c r="AI10" s="65">
        <v>9</v>
      </c>
      <c r="AJ10" s="67" t="str">
        <f t="shared" ca="1" si="3"/>
        <v/>
      </c>
      <c r="AK10" s="65" t="str">
        <f t="shared" ca="1" si="4"/>
        <v/>
      </c>
      <c r="AL10" s="65" t="str">
        <f t="shared" ca="1" si="5"/>
        <v/>
      </c>
      <c r="AX10" s="52" t="s">
        <v>359</v>
      </c>
      <c r="AZ10" s="52" t="str">
        <f>IF(ISNUMBER(SEARCH('Standard Search'!$C$11,HiddenSheet!B10)),HiddenSheet!B10,"")</f>
        <v/>
      </c>
      <c r="BA10" s="52" t="str">
        <f t="array" ref="BA10">IFERROR(INDEX($AZ$2:$AZ$504,SMALL(IF($AZ$2:$AZ$504&lt;&gt;"",ROW($AZ$2:$AZ$504)-ROW($AZ$2)+1,""),ROW(BA10)-ROW($BA$2)+1)),"")</f>
        <v>Materials and Qualification Procedures for Ships Book H Procedures for Approval of a Works or Proving Establishment for Chain Cable or Wire Rope</v>
      </c>
      <c r="BD10" s="52" t="b">
        <v>0</v>
      </c>
      <c r="BE10" s="52" t="str">
        <f t="array" ref="BE10">IFERROR(INDEX('Stage 3 TQP'!B10:B205,SMALL(IF(TRUE=$BD$2:$BD$200,ROW($BD$2:$BD$200)-ROW(BD10)+1),ROW(9:9))),"")</f>
        <v/>
      </c>
      <c r="BF10" s="52" t="str">
        <f t="array" ref="BF10">IFERROR(INDEX('Stage 3 TQP'!G10:G205,SMALL(IF(TRUE=$BD$2:$BD$200,ROW($BD$2:$BD$200)-ROW(BE10)+1),ROW(9:9))),"")</f>
        <v/>
      </c>
      <c r="BM10" s="222">
        <v>8</v>
      </c>
      <c r="BN10" s="103" t="s">
        <v>360</v>
      </c>
    </row>
    <row r="11" spans="1:66">
      <c r="A11" s="215" t="s">
        <v>257</v>
      </c>
      <c r="B11" s="216" t="s">
        <v>361</v>
      </c>
      <c r="C11" s="217">
        <v>2020</v>
      </c>
      <c r="D11" s="218" t="s">
        <v>362</v>
      </c>
      <c r="F11" s="52" t="str">
        <f>IFERROR(INDEX('Stage 2 System Breakdown'!$B$12:$B$200,MATCH(0,INDEX(COUNTIF($F$1:F10,'Stage 2 System Breakdown'!$B$12:$B$200),0,0),0)),"")</f>
        <v/>
      </c>
      <c r="G11" s="52" t="str">
        <f>IFERROR(INDEX('Stage 2 System Breakdown'!$D$12:$D$200,MATCH(0,INDEX(COUNTIF($G$1:G10,'Stage 2 System Breakdown'!$D$12:$D$200),0,0),0)),"")</f>
        <v/>
      </c>
      <c r="H11" s="52" t="str">
        <f>IFERROR(INDEX('Stage 2 System Breakdown'!$F$12:$F$200,MATCH(0,INDEX(COUNTIF($H$1:H10,'Stage 2 System Breakdown'!$F$12:$F$200),0,0),0)),"")</f>
        <v/>
      </c>
      <c r="L11" s="69" t="str" cm="1">
        <f t="array" ref="L11">IFERROR(INDEX('Stage 1 Requirements Definition'!$E$12:$E$200,MATCH(0,INDEX(COUNTIF($L$1:L10,'Stage 1 Requirements Definition'!$E$12:$E$200),0,0),0)),"")</f>
        <v/>
      </c>
      <c r="S11" s="52" t="s">
        <v>358</v>
      </c>
      <c r="T11" s="52" t="s">
        <v>363</v>
      </c>
      <c r="U11" s="52" t="s">
        <v>364</v>
      </c>
      <c r="X11" s="52" t="s">
        <v>365</v>
      </c>
      <c r="Z11" s="69"/>
      <c r="AA11" s="69"/>
      <c r="AB11" s="52" t="s">
        <v>159</v>
      </c>
      <c r="AC11" s="52">
        <f>COUNTIF('Stage 2 FMECA'!$G$13:$G$201,AB11)</f>
        <v>1</v>
      </c>
      <c r="AE11" s="52" t="str">
        <f t="array" ref="AE11">IFERROR(INDEX($AB$2:$AB$504,SMALL(IF($AC$2:$AC$504&lt;&gt;0,ROW($AB$2:$AB$504)-ROW($AB$2)+1),ROWS($AB$2:AB11))),"")</f>
        <v/>
      </c>
      <c r="AF11" s="52" t="str">
        <f t="shared" si="0"/>
        <v/>
      </c>
      <c r="AG11" s="65" t="str">
        <f t="shared" ca="1" si="1"/>
        <v/>
      </c>
      <c r="AH11" s="65" t="str">
        <f t="shared" ca="1" si="2"/>
        <v/>
      </c>
      <c r="AI11" s="65">
        <v>10</v>
      </c>
      <c r="AJ11" s="67" t="str">
        <f t="shared" ca="1" si="3"/>
        <v/>
      </c>
      <c r="AK11" s="65" t="str">
        <f t="shared" ca="1" si="4"/>
        <v/>
      </c>
      <c r="AL11" s="65" t="str">
        <f t="shared" ca="1" si="5"/>
        <v/>
      </c>
      <c r="AX11" s="52" t="s">
        <v>366</v>
      </c>
      <c r="AZ11" s="52" t="str">
        <f>IF(ISNUMBER(SEARCH('Standard Search'!$C$11,HiddenSheet!B11)),HiddenSheet!B11,"")</f>
        <v/>
      </c>
      <c r="BA11" s="52" t="str">
        <f t="array" ref="BA11">IFERROR(INDEX($AZ$2:$AZ$504,SMALL(IF($AZ$2:$AZ$504&lt;&gt;"",ROW($AZ$2:$AZ$504)-ROW($AZ$2)+1,""),ROW(BA11)-ROW($BA$2)+1)),"")</f>
        <v>Materials and Qualification Procedures for Ships Book H Procedures for Approval of a Works or Proving Establishment for Chain Cable or Wire Rope</v>
      </c>
      <c r="BD11" s="52" t="b">
        <v>0</v>
      </c>
      <c r="BE11" s="52" t="str">
        <f t="array" ref="BE11">IFERROR(INDEX('Stage 3 TQP'!B11:B206,SMALL(IF(TRUE=$BD$2:$BD$200,ROW($BD$2:$BD$200)-ROW(BD11)+1),ROW(10:10))),"")</f>
        <v/>
      </c>
      <c r="BF11" s="52" t="str">
        <f t="array" ref="BF11">IFERROR(INDEX('Stage 3 TQP'!G11:G206,SMALL(IF(TRUE=$BD$2:$BD$200,ROW($BD$2:$BD$200)-ROW(BE11)+1),ROW(10:10))),"")</f>
        <v/>
      </c>
      <c r="BM11" s="222">
        <v>9</v>
      </c>
      <c r="BN11" s="103" t="s">
        <v>367</v>
      </c>
    </row>
    <row r="12" spans="1:66">
      <c r="A12" s="223" t="s">
        <v>368</v>
      </c>
      <c r="B12" s="224" t="s">
        <v>369</v>
      </c>
      <c r="C12" s="225">
        <v>2021</v>
      </c>
      <c r="D12" s="226" t="s">
        <v>370</v>
      </c>
      <c r="F12" s="52" t="str">
        <f>IFERROR(INDEX('Stage 2 System Breakdown'!$B$12:$B$200,MATCH(0,INDEX(COUNTIF($F$1:F11,'Stage 2 System Breakdown'!$B$12:$B$200),0,0),0)),"")</f>
        <v/>
      </c>
      <c r="G12" s="52" t="str">
        <f>IFERROR(INDEX('Stage 2 System Breakdown'!$D$12:$D$200,MATCH(0,INDEX(COUNTIF($G$1:G11,'Stage 2 System Breakdown'!$D$12:$D$200),0,0),0)),"")</f>
        <v/>
      </c>
      <c r="H12" s="52" t="str">
        <f>IFERROR(INDEX('Stage 2 System Breakdown'!$F$12:$F$200,MATCH(0,INDEX(COUNTIF($H$1:H11,'Stage 2 System Breakdown'!$F$12:$F$200),0,0),0)),"")</f>
        <v/>
      </c>
      <c r="L12" s="69" t="str" cm="1">
        <f t="array" ref="L12">IFERROR(INDEX('Stage 1 Requirements Definition'!$E$12:$E$200,MATCH(0,INDEX(COUNTIF($L$1:L11,'Stage 1 Requirements Definition'!$E$12:$E$200),0,0),0)),"")</f>
        <v/>
      </c>
      <c r="S12" s="52" t="s">
        <v>159</v>
      </c>
      <c r="T12" s="52" t="s">
        <v>371</v>
      </c>
      <c r="Z12" s="69"/>
      <c r="AA12" s="69"/>
      <c r="AB12" s="52" t="s">
        <v>278</v>
      </c>
      <c r="AC12" s="52">
        <f>COUNTIF('Stage 2 FMECA'!$G$13:$G$201,AB12)</f>
        <v>0</v>
      </c>
      <c r="AE12" s="52" t="str">
        <f t="array" ref="AE12">IFERROR(INDEX($AB$2:$AB$504,SMALL(IF($AC$2:$AC$504&lt;&gt;0,ROW($AB$2:$AB$504)-ROW($AB$2)+1),ROWS($AB$2:AB12))),"")</f>
        <v/>
      </c>
      <c r="AF12" s="52" t="str">
        <f t="shared" si="0"/>
        <v/>
      </c>
      <c r="AG12" s="65" t="str">
        <f t="shared" ca="1" si="1"/>
        <v/>
      </c>
      <c r="AH12" s="65" t="str">
        <f t="shared" ca="1" si="2"/>
        <v/>
      </c>
      <c r="AI12" s="65">
        <v>11</v>
      </c>
      <c r="AJ12" s="67" t="str">
        <f t="shared" ca="1" si="3"/>
        <v/>
      </c>
      <c r="AK12" s="65" t="str">
        <f t="shared" ca="1" si="4"/>
        <v/>
      </c>
      <c r="AL12" s="65" t="str">
        <f t="shared" ca="1" si="5"/>
        <v/>
      </c>
      <c r="AX12" s="52" t="s">
        <v>372</v>
      </c>
      <c r="AZ12" s="52" t="str">
        <f>IF(ISNUMBER(SEARCH('Standard Search'!$C$11,HiddenSheet!B12)),HiddenSheet!B12,"")</f>
        <v/>
      </c>
      <c r="BA12" s="52" t="str">
        <f t="array" ref="BA12">IFERROR(INDEX($AZ$2:$AZ$504,SMALL(IF($AZ$2:$AZ$504&lt;&gt;"",ROW($AZ$2:$AZ$504)-ROW($AZ$2)+1,""),ROW(BA12)-ROW($BA$2)+1)),"")</f>
        <v/>
      </c>
      <c r="BD12" s="52" t="b">
        <v>0</v>
      </c>
      <c r="BE12" s="52" t="str">
        <f t="array" ref="BE12">IFERROR(INDEX('Stage 3 TQP'!B12:B207,SMALL(IF(TRUE=$BD$2:$BD$200,ROW($BD$2:$BD$200)-ROW(BD12)+1),ROW(11:11))),"")</f>
        <v/>
      </c>
      <c r="BF12" s="52" t="str">
        <f t="array" ref="BF12">IFERROR(INDEX('Stage 3 TQP'!G12:G207,SMALL(IF(TRUE=$BD$2:$BD$200,ROW($BD$2:$BD$200)-ROW(BE12)+1),ROW(11:11))),"")</f>
        <v/>
      </c>
    </row>
    <row r="13" spans="1:66">
      <c r="A13" s="215" t="s">
        <v>373</v>
      </c>
      <c r="B13" s="216" t="s">
        <v>374</v>
      </c>
      <c r="C13" s="217">
        <v>2011</v>
      </c>
      <c r="D13" s="218" t="s">
        <v>259</v>
      </c>
      <c r="F13" s="52" t="str">
        <f>IFERROR(INDEX('Stage 2 System Breakdown'!$B$12:$B$200,MATCH(0,INDEX(COUNTIF($F$1:F12,'Stage 2 System Breakdown'!$B$12:$B$200),0,0),0)),"")</f>
        <v/>
      </c>
      <c r="G13" s="52" t="str">
        <f>IFERROR(INDEX('Stage 2 System Breakdown'!$D$12:$D$200,MATCH(0,INDEX(COUNTIF($G$1:G12,'Stage 2 System Breakdown'!$D$12:$D$200),0,0),0)),"")</f>
        <v/>
      </c>
      <c r="H13" s="52" t="str">
        <f>IFERROR(INDEX('Stage 2 System Breakdown'!$F$12:$F$200,MATCH(0,INDEX(COUNTIF($H$1:H12,'Stage 2 System Breakdown'!$F$12:$F$200),0,0),0)),"")</f>
        <v/>
      </c>
      <c r="L13" s="69" t="str" cm="1">
        <f t="array" ref="L13">IFERROR(INDEX('Stage 1 Requirements Definition'!$E$12:$E$200,MATCH(0,INDEX(COUNTIF($L$1:L12,'Stage 1 Requirements Definition'!$E$12:$E$200),0,0),0)),"")</f>
        <v/>
      </c>
      <c r="T13" s="52" t="s">
        <v>375</v>
      </c>
      <c r="AB13" s="52" t="s">
        <v>295</v>
      </c>
      <c r="AC13" s="52">
        <f>COUNTIF('Stage 2 FMECA'!$G$13:$G$201,AB13)</f>
        <v>0</v>
      </c>
      <c r="AE13" s="52" t="str">
        <f t="array" ref="AE13">IFERROR(INDEX($AB$2:$AB$504,SMALL(IF($AC$2:$AC$504&lt;&gt;0,ROW($AB$2:$AB$504)-ROW($AB$2)+1),ROWS($AB$2:AB13))),"")</f>
        <v/>
      </c>
      <c r="AF13" s="52" t="str">
        <f t="shared" si="0"/>
        <v/>
      </c>
      <c r="AG13" s="65" t="str">
        <f t="shared" ca="1" si="1"/>
        <v/>
      </c>
      <c r="AH13" s="65" t="str">
        <f t="shared" ca="1" si="2"/>
        <v/>
      </c>
      <c r="AI13" s="65">
        <v>12</v>
      </c>
      <c r="AJ13" s="67" t="str">
        <f t="shared" ca="1" si="3"/>
        <v/>
      </c>
      <c r="AK13" s="65" t="str">
        <f t="shared" ca="1" si="4"/>
        <v/>
      </c>
      <c r="AL13" s="65" t="str">
        <f t="shared" ca="1" si="5"/>
        <v/>
      </c>
      <c r="AX13" s="52" t="s">
        <v>376</v>
      </c>
      <c r="AZ13" s="52" t="str">
        <f>IF(ISNUMBER(SEARCH('Standard Search'!$C$11,HiddenSheet!B13)),HiddenSheet!B13,"")</f>
        <v/>
      </c>
      <c r="BA13" s="52" t="str">
        <f t="array" ref="BA13">IFERROR(INDEX($AZ$2:$AZ$504,SMALL(IF($AZ$2:$AZ$504&lt;&gt;"",ROW($AZ$2:$AZ$504)-ROW($AZ$2)+1,""),ROW(BA13)-ROW($BA$2)+1)),"")</f>
        <v/>
      </c>
      <c r="BD13" s="52" t="b">
        <v>1</v>
      </c>
      <c r="BE13" s="52" t="str">
        <f t="array" ref="BE13">IFERROR(INDEX('Stage 3 TQP'!B13:B208,SMALL(IF(TRUE=$BD$2:$BD$200,ROW($BD$2:$BD$200)-ROW(BD13)+1),ROW(12:12))),"")</f>
        <v/>
      </c>
      <c r="BF13" s="52" t="str">
        <f t="array" ref="BF13">IFERROR(INDEX('Stage 3 TQP'!G13:G208,SMALL(IF(TRUE=$BD$2:$BD$200,ROW($BD$2:$BD$200)-ROW(BE13)+1),ROW(12:12))),"")</f>
        <v/>
      </c>
    </row>
    <row r="14" spans="1:66">
      <c r="A14" s="215" t="s">
        <v>373</v>
      </c>
      <c r="B14" s="224" t="s">
        <v>377</v>
      </c>
      <c r="C14" s="225">
        <v>1997</v>
      </c>
      <c r="D14" s="218" t="s">
        <v>293</v>
      </c>
      <c r="F14" s="52" t="str">
        <f>IFERROR(INDEX('Stage 2 System Breakdown'!$B$12:$B$200,MATCH(0,INDEX(COUNTIF($F$1:F13,'Stage 2 System Breakdown'!$B$12:$B$200),0,0),0)),"")</f>
        <v/>
      </c>
      <c r="G14" s="52" t="str">
        <f>IFERROR(INDEX('Stage 2 System Breakdown'!$D$12:$D$200,MATCH(0,INDEX(COUNTIF($G$1:G13,'Stage 2 System Breakdown'!$D$12:$D$200),0,0),0)),"")</f>
        <v/>
      </c>
      <c r="H14" s="52" t="str">
        <f>IFERROR(INDEX('Stage 2 System Breakdown'!$F$12:$F$200,MATCH(0,INDEX(COUNTIF($H$1:H13,'Stage 2 System Breakdown'!$F$12:$F$200),0,0),0)),"")</f>
        <v/>
      </c>
      <c r="L14" s="69" t="str" cm="1">
        <f t="array" ref="L14">IFERROR(INDEX('Stage 1 Requirements Definition'!$E$12:$E$200,MATCH(0,INDEX(COUNTIF($L$1:L13,'Stage 1 Requirements Definition'!$E$12:$E$200),0,0),0)),"")</f>
        <v/>
      </c>
      <c r="T14" s="52" t="s">
        <v>364</v>
      </c>
      <c r="AB14" s="52" t="s">
        <v>309</v>
      </c>
      <c r="AC14" s="52">
        <f>COUNTIF('Stage 2 FMECA'!$G$13:$G$201,AB14)</f>
        <v>0</v>
      </c>
      <c r="AE14" s="52" t="str">
        <f t="array" ref="AE14">IFERROR(INDEX($AB$2:$AB$504,SMALL(IF($AC$2:$AC$504&lt;&gt;0,ROW($AB$2:$AB$504)-ROW($AB$2)+1),ROWS($AB$2:AB14))),"")</f>
        <v/>
      </c>
      <c r="AF14" s="52" t="str">
        <f t="shared" si="0"/>
        <v/>
      </c>
      <c r="AG14" s="65" t="str">
        <f t="shared" ca="1" si="1"/>
        <v/>
      </c>
      <c r="AH14" s="65" t="str">
        <f t="shared" ca="1" si="2"/>
        <v/>
      </c>
      <c r="AI14" s="65">
        <v>13</v>
      </c>
      <c r="AJ14" s="67" t="str">
        <f t="shared" ca="1" si="3"/>
        <v/>
      </c>
      <c r="AK14" s="65" t="str">
        <f t="shared" ca="1" si="4"/>
        <v/>
      </c>
      <c r="AL14" s="65" t="str">
        <f t="shared" ca="1" si="5"/>
        <v/>
      </c>
      <c r="AX14" s="52" t="s">
        <v>378</v>
      </c>
      <c r="AZ14" s="52" t="str">
        <f>IF(ISNUMBER(SEARCH('Standard Search'!$C$11,HiddenSheet!B14)),HiddenSheet!B14,"")</f>
        <v>API Spec 2F Specification for mooring chain</v>
      </c>
      <c r="BA14" s="52" t="str">
        <f t="array" ref="BA14">IFERROR(INDEX($AZ$2:$AZ$504,SMALL(IF($AZ$2:$AZ$504&lt;&gt;"",ROW($AZ$2:$AZ$504)-ROW($AZ$2)+1,""),ROW(BA14)-ROW($BA$2)+1)),"")</f>
        <v/>
      </c>
      <c r="BD14" s="52" t="b">
        <v>0</v>
      </c>
      <c r="BE14" s="52" t="str">
        <f t="array" ref="BE14">IFERROR(INDEX('Stage 3 TQP'!B14:B209,SMALL(IF(TRUE=$BD$2:$BD$200,ROW($BD$2:$BD$200)-ROW(BD14)+1),ROW(13:13))),"")</f>
        <v/>
      </c>
      <c r="BF14" s="52" t="str">
        <f t="array" ref="BF14">IFERROR(INDEX('Stage 3 TQP'!G14:G209,SMALL(IF(TRUE=$BD$2:$BD$200,ROW($BD$2:$BD$200)-ROW(BE14)+1),ROW(13:13))),"")</f>
        <v/>
      </c>
    </row>
    <row r="15" spans="1:66">
      <c r="A15" s="215" t="s">
        <v>373</v>
      </c>
      <c r="B15" s="216" t="s">
        <v>379</v>
      </c>
      <c r="C15" s="217">
        <v>2019</v>
      </c>
      <c r="D15" s="218" t="s">
        <v>320</v>
      </c>
      <c r="F15" s="52" t="str">
        <f>IFERROR(INDEX('Stage 2 System Breakdown'!$B$12:$B$200,MATCH(0,INDEX(COUNTIF($F$1:F14,'Stage 2 System Breakdown'!$B$12:$B$200),0,0),0)),"")</f>
        <v/>
      </c>
      <c r="G15" s="52" t="str">
        <f>IFERROR(INDEX('Stage 2 System Breakdown'!$D$12:$D$200,MATCH(0,INDEX(COUNTIF($G$1:G14,'Stage 2 System Breakdown'!$D$12:$D$200),0,0),0)),"")</f>
        <v/>
      </c>
      <c r="H15" s="52" t="str">
        <f>IFERROR(INDEX('Stage 2 System Breakdown'!$F$12:$F$200,MATCH(0,INDEX(COUNTIF($H$1:H14,'Stage 2 System Breakdown'!$F$12:$F$200),0,0),0)),"")</f>
        <v/>
      </c>
      <c r="L15" s="69" t="str" cm="1">
        <f t="array" ref="L15">IFERROR(INDEX('Stage 1 Requirements Definition'!$E$12:$E$200,MATCH(0,INDEX(COUNTIF($L$1:L14,'Stage 1 Requirements Definition'!$E$12:$E$200),0,0),0)),"")</f>
        <v/>
      </c>
      <c r="T15" s="52" t="s">
        <v>380</v>
      </c>
      <c r="AB15" s="52" t="s">
        <v>321</v>
      </c>
      <c r="AC15" s="52">
        <f>COUNTIF('Stage 2 FMECA'!$G$13:$G$201,AB15)</f>
        <v>0</v>
      </c>
      <c r="AE15" s="52" t="str">
        <f t="array" ref="AE15">IFERROR(INDEX($AB$2:$AB$504,SMALL(IF($AC$2:$AC$504&lt;&gt;0,ROW($AB$2:$AB$504)-ROW($AB$2)+1),ROWS($AB$2:AB15))),"")</f>
        <v/>
      </c>
      <c r="AF15" s="52" t="str">
        <f t="shared" si="0"/>
        <v/>
      </c>
      <c r="AG15" s="65" t="str">
        <f t="shared" ca="1" si="1"/>
        <v/>
      </c>
      <c r="AH15" s="65" t="str">
        <f t="shared" ca="1" si="2"/>
        <v/>
      </c>
      <c r="AI15" s="65">
        <v>14</v>
      </c>
      <c r="AJ15" s="67" t="str">
        <f t="shared" ca="1" si="3"/>
        <v/>
      </c>
      <c r="AK15" s="65" t="str">
        <f t="shared" ca="1" si="4"/>
        <v/>
      </c>
      <c r="AL15" s="65" t="str">
        <f t="shared" ca="1" si="5"/>
        <v/>
      </c>
      <c r="AX15" s="52" t="s">
        <v>381</v>
      </c>
      <c r="AZ15" s="52" t="str">
        <f>IF(ISNUMBER(SEARCH('Standard Search'!$C$11,HiddenSheet!B15)),HiddenSheet!B15,"")</f>
        <v/>
      </c>
      <c r="BA15" s="52" t="str">
        <f t="array" ref="BA15">IFERROR(INDEX($AZ$2:$AZ$504,SMALL(IF($AZ$2:$AZ$504&lt;&gt;"",ROW($AZ$2:$AZ$504)-ROW($AZ$2)+1,""),ROW(BA15)-ROW($BA$2)+1)),"")</f>
        <v/>
      </c>
      <c r="BD15" s="52" t="b">
        <v>0</v>
      </c>
      <c r="BE15" s="52" t="str">
        <f t="array" ref="BE15">IFERROR(INDEX('Stage 3 TQP'!B15:B210,SMALL(IF(TRUE=$BD$2:$BD$200,ROW($BD$2:$BD$200)-ROW(BD15)+1),ROW(14:14))),"")</f>
        <v/>
      </c>
      <c r="BF15" s="52" t="str">
        <f t="array" ref="BF15">IFERROR(INDEX('Stage 3 TQP'!G15:G210,SMALL(IF(TRUE=$BD$2:$BD$200,ROW($BD$2:$BD$200)-ROW(BE15)+1),ROW(14:14))),"")</f>
        <v/>
      </c>
    </row>
    <row r="16" spans="1:66">
      <c r="A16" s="215" t="s">
        <v>373</v>
      </c>
      <c r="B16" s="216" t="s">
        <v>382</v>
      </c>
      <c r="C16" s="217">
        <v>2014</v>
      </c>
      <c r="D16" s="218" t="s">
        <v>320</v>
      </c>
      <c r="F16" s="52" t="str">
        <f>IFERROR(INDEX('Stage 2 System Breakdown'!$B$12:$B$200,MATCH(0,INDEX(COUNTIF($F$1:F15,'Stage 2 System Breakdown'!$B$12:$B$200),0,0),0)),"")</f>
        <v/>
      </c>
      <c r="G16" s="52" t="str">
        <f>IFERROR(INDEX('Stage 2 System Breakdown'!$D$12:$D$200,MATCH(0,INDEX(COUNTIF($G$1:G15,'Stage 2 System Breakdown'!$D$12:$D$200),0,0),0)),"")</f>
        <v/>
      </c>
      <c r="H16" s="52" t="str">
        <f>IFERROR(INDEX('Stage 2 System Breakdown'!$F$12:$F$200,MATCH(0,INDEX(COUNTIF($H$1:H15,'Stage 2 System Breakdown'!$F$12:$F$200),0,0),0)),"")</f>
        <v/>
      </c>
      <c r="L16" s="69" t="str" cm="1">
        <f t="array" ref="L16">IFERROR(INDEX('Stage 1 Requirements Definition'!$E$12:$E$200,MATCH(0,INDEX(COUNTIF($L$1:L15,'Stage 1 Requirements Definition'!$E$12:$E$200),0,0),0)),"")</f>
        <v/>
      </c>
      <c r="AB16" s="52" t="s">
        <v>329</v>
      </c>
      <c r="AC16" s="52">
        <f>COUNTIF('Stage 2 FMECA'!$G$13:$G$201,AB16)</f>
        <v>0</v>
      </c>
      <c r="AE16" s="52" t="str">
        <f t="array" ref="AE16">IFERROR(INDEX($AB$2:$AB$504,SMALL(IF($AC$2:$AC$504&lt;&gt;0,ROW($AB$2:$AB$504)-ROW($AB$2)+1),ROWS($AB$2:AB16))),"")</f>
        <v/>
      </c>
      <c r="AF16" s="52" t="str">
        <f t="shared" si="0"/>
        <v/>
      </c>
      <c r="AG16" s="65" t="str">
        <f t="shared" ca="1" si="1"/>
        <v/>
      </c>
      <c r="AH16" s="65" t="str">
        <f t="shared" ca="1" si="2"/>
        <v/>
      </c>
      <c r="AI16" s="65">
        <v>15</v>
      </c>
      <c r="AJ16" s="67" t="str">
        <f t="shared" ca="1" si="3"/>
        <v/>
      </c>
      <c r="AK16" s="65" t="str">
        <f t="shared" ca="1" si="4"/>
        <v/>
      </c>
      <c r="AL16" s="65" t="str">
        <f t="shared" ca="1" si="5"/>
        <v/>
      </c>
      <c r="AX16" s="52" t="s">
        <v>383</v>
      </c>
      <c r="AZ16" s="52" t="str">
        <f>IF(ISNUMBER(SEARCH('Standard Search'!$C$11,HiddenSheet!B16)),HiddenSheet!B16,"")</f>
        <v/>
      </c>
      <c r="BA16" s="52" t="str">
        <f t="array" ref="BA16">IFERROR(INDEX($AZ$2:$AZ$504,SMALL(IF($AZ$2:$AZ$504&lt;&gt;"",ROW($AZ$2:$AZ$504)-ROW($AZ$2)+1,""),ROW(BA16)-ROW($BA$2)+1)),"")</f>
        <v/>
      </c>
      <c r="BD16" s="52" t="b">
        <v>0</v>
      </c>
      <c r="BE16" s="52" t="str">
        <f t="array" ref="BE16">IFERROR(INDEX('Stage 3 TQP'!B16:B211,SMALL(IF(TRUE=$BD$2:$BD$200,ROW($BD$2:$BD$200)-ROW(BD16)+1),ROW(15:15))),"")</f>
        <v/>
      </c>
      <c r="BF16" s="52" t="str">
        <f t="array" ref="BF16">IFERROR(INDEX('Stage 3 TQP'!G16:G211,SMALL(IF(TRUE=$BD$2:$BD$200,ROW($BD$2:$BD$200)-ROW(BE16)+1),ROW(15:15))),"")</f>
        <v/>
      </c>
    </row>
    <row r="17" spans="1:58" ht="30">
      <c r="A17" s="215" t="s">
        <v>373</v>
      </c>
      <c r="B17" s="224" t="s">
        <v>384</v>
      </c>
      <c r="C17" s="225">
        <v>2010</v>
      </c>
      <c r="D17" s="218" t="s">
        <v>320</v>
      </c>
      <c r="F17" s="52" t="str">
        <f>IFERROR(INDEX('Stage 2 System Breakdown'!$B$12:$B$200,MATCH(0,INDEX(COUNTIF($F$1:F16,'Stage 2 System Breakdown'!$B$12:$B$200),0,0),0)),"")</f>
        <v/>
      </c>
      <c r="G17" s="52" t="str">
        <f>IFERROR(INDEX('Stage 2 System Breakdown'!$D$12:$D$200,MATCH(0,INDEX(COUNTIF($G$1:G16,'Stage 2 System Breakdown'!$D$12:$D$200),0,0),0)),"")</f>
        <v/>
      </c>
      <c r="H17" s="52" t="str">
        <f>IFERROR(INDEX('Stage 2 System Breakdown'!$F$12:$F$200,MATCH(0,INDEX(COUNTIF($H$1:H16,'Stage 2 System Breakdown'!$F$12:$F$200),0,0),0)),"")</f>
        <v/>
      </c>
      <c r="L17" s="69" t="str" cm="1">
        <f t="array" ref="L17">IFERROR(INDEX('Stage 1 Requirements Definition'!$E$12:$E$200,MATCH(0,INDEX(COUNTIF($L$1:L16,'Stage 1 Requirements Definition'!$E$12:$E$200),0,0),0)),"")</f>
        <v/>
      </c>
      <c r="AB17" s="52" t="s">
        <v>340</v>
      </c>
      <c r="AC17" s="52">
        <f>COUNTIF('Stage 2 FMECA'!$G$13:$G$201,AB17)</f>
        <v>0</v>
      </c>
      <c r="AE17" s="52" t="str">
        <f t="array" ref="AE17">IFERROR(INDEX($AB$2:$AB$504,SMALL(IF($AC$2:$AC$504&lt;&gt;0,ROW($AB$2:$AB$504)-ROW($AB$2)+1),ROWS($AB$2:AB17))),"")</f>
        <v/>
      </c>
      <c r="AF17" s="52" t="str">
        <f t="shared" si="0"/>
        <v/>
      </c>
      <c r="AG17" s="65" t="str">
        <f t="shared" ca="1" si="1"/>
        <v/>
      </c>
      <c r="AH17" s="65" t="str">
        <f t="shared" ca="1" si="2"/>
        <v/>
      </c>
      <c r="AI17" s="65">
        <v>16</v>
      </c>
      <c r="AJ17" s="67" t="str">
        <f t="shared" ca="1" si="3"/>
        <v/>
      </c>
      <c r="AK17" s="65" t="str">
        <f t="shared" ca="1" si="4"/>
        <v/>
      </c>
      <c r="AL17" s="65" t="str">
        <f t="shared" ca="1" si="5"/>
        <v/>
      </c>
      <c r="AX17" s="52" t="s">
        <v>385</v>
      </c>
      <c r="AZ17" s="52" t="str">
        <f>IF(ISNUMBER(SEARCH('Standard Search'!$C$11,HiddenSheet!B17)),HiddenSheet!B17,"")</f>
        <v/>
      </c>
      <c r="BA17" s="52" t="str">
        <f t="array" ref="BA17">IFERROR(INDEX($AZ$2:$AZ$504,SMALL(IF($AZ$2:$AZ$504&lt;&gt;"",ROW($AZ$2:$AZ$504)-ROW($AZ$2)+1,""),ROW(BA17)-ROW($BA$2)+1)),"")</f>
        <v/>
      </c>
      <c r="BD17" s="52" t="b">
        <v>0</v>
      </c>
      <c r="BE17" s="52" t="str">
        <f t="array" ref="BE17">IFERROR(INDEX('Stage 3 TQP'!B18:B212,SMALL(IF(TRUE=$BD$2:$BD$200,ROW($BD$2:$BD$200)-ROW(BD17)+1),ROW(16:16))),"")</f>
        <v/>
      </c>
      <c r="BF17" s="52" t="str">
        <f t="array" ref="BF17">IFERROR(INDEX('Stage 3 TQP'!G17:G212,SMALL(IF(TRUE=$BD$2:$BD$200,ROW($BD$2:$BD$200)-ROW(BE17)+1),ROW(16:16))),"")</f>
        <v/>
      </c>
    </row>
    <row r="18" spans="1:58">
      <c r="A18" s="223" t="s">
        <v>373</v>
      </c>
      <c r="B18" s="224" t="s">
        <v>386</v>
      </c>
      <c r="C18" s="225">
        <v>2014</v>
      </c>
      <c r="D18" s="218" t="s">
        <v>339</v>
      </c>
      <c r="F18" s="52" t="str">
        <f>IFERROR(INDEX('Stage 2 System Breakdown'!$B$12:$B$200,MATCH(0,INDEX(COUNTIF($F$1:F17,'Stage 2 System Breakdown'!$B$12:$B$200),0,0),0)),"")</f>
        <v/>
      </c>
      <c r="G18" s="52" t="str">
        <f>IFERROR(INDEX('Stage 2 System Breakdown'!$D$12:$D$200,MATCH(0,INDEX(COUNTIF($G$1:G17,'Stage 2 System Breakdown'!$D$12:$D$200),0,0),0)),"")</f>
        <v/>
      </c>
      <c r="H18" s="52" t="str">
        <f>IFERROR(INDEX('Stage 2 System Breakdown'!$F$12:$F$200,MATCH(0,INDEX(COUNTIF($H$1:H17,'Stage 2 System Breakdown'!$F$12:$F$200),0,0),0)),"")</f>
        <v/>
      </c>
      <c r="L18" s="69" t="str" cm="1">
        <f t="array" ref="L18">IFERROR(INDEX('Stage 1 Requirements Definition'!$E$12:$E$200,MATCH(0,INDEX(COUNTIF($L$1:L17,'Stage 1 Requirements Definition'!$E$12:$E$200),0,0),0)),"")</f>
        <v/>
      </c>
      <c r="AB18" s="52" t="s">
        <v>112</v>
      </c>
      <c r="AC18" s="52">
        <f>COUNTIF('Stage 2 FMECA'!$G$13:$G$201,AB18)</f>
        <v>0</v>
      </c>
      <c r="AE18" s="52" t="str">
        <f t="array" ref="AE18">IFERROR(INDEX($AB$2:$AB$504,SMALL(IF($AC$2:$AC$504&lt;&gt;0,ROW($AB$2:$AB$504)-ROW($AB$2)+1),ROWS($AB$2:AB18))),"")</f>
        <v/>
      </c>
      <c r="AF18" s="52" t="str">
        <f t="shared" si="0"/>
        <v/>
      </c>
      <c r="AG18" s="65" t="str">
        <f t="shared" ca="1" si="1"/>
        <v/>
      </c>
      <c r="AH18" s="65" t="str">
        <f t="shared" ca="1" si="2"/>
        <v/>
      </c>
      <c r="AI18" s="65">
        <v>17</v>
      </c>
      <c r="AJ18" s="67" t="str">
        <f t="shared" ca="1" si="3"/>
        <v/>
      </c>
      <c r="AK18" s="65" t="str">
        <f t="shared" ca="1" si="4"/>
        <v/>
      </c>
      <c r="AL18" s="65" t="str">
        <f t="shared" ca="1" si="5"/>
        <v/>
      </c>
      <c r="AX18" s="52" t="s">
        <v>387</v>
      </c>
      <c r="AZ18" s="52" t="str">
        <f>IF(ISNUMBER(SEARCH('Standard Search'!$C$11,HiddenSheet!B18)),HiddenSheet!B18,"")</f>
        <v/>
      </c>
      <c r="BA18" s="52" t="str">
        <f t="array" ref="BA18">IFERROR(INDEX($AZ$2:$AZ$504,SMALL(IF($AZ$2:$AZ$504&lt;&gt;"",ROW($AZ$2:$AZ$504)-ROW($AZ$2)+1,""),ROW(BA18)-ROW($BA$2)+1)),"")</f>
        <v/>
      </c>
      <c r="BD18" s="52" t="b">
        <v>0</v>
      </c>
      <c r="BE18" s="52" t="str">
        <f t="array" ref="BE18">IFERROR(INDEX('Stage 3 TQP'!B18:B213,SMALL(IF(TRUE=$BD$2:$BD$200,ROW($BD$2:$BD$200)-ROW(BD18)+1),ROW(17:17))),"")</f>
        <v/>
      </c>
      <c r="BF18" s="52" t="str">
        <f t="array" ref="BF18">IFERROR(INDEX('Stage 3 TQP'!G18:G213,SMALL(IF(TRUE=$BD$2:$BD$200,ROW($BD$2:$BD$200)-ROW(BE18)+1),ROW(17:17))),"")</f>
        <v/>
      </c>
    </row>
    <row r="19" spans="1:58">
      <c r="A19" s="215" t="s">
        <v>373</v>
      </c>
      <c r="B19" s="216" t="s">
        <v>388</v>
      </c>
      <c r="C19" s="217">
        <v>2008</v>
      </c>
      <c r="D19" s="218" t="s">
        <v>335</v>
      </c>
      <c r="F19" s="52" t="str">
        <f>IFERROR(INDEX('Stage 2 System Breakdown'!$B$12:$B$200,MATCH(0,INDEX(COUNTIF($F$1:F18,'Stage 2 System Breakdown'!$B$12:$B$200),0,0),0)),"")</f>
        <v/>
      </c>
      <c r="G19" s="52" t="str">
        <f>IFERROR(INDEX('Stage 2 System Breakdown'!$D$12:$D$200,MATCH(0,INDEX(COUNTIF($G$1:G18,'Stage 2 System Breakdown'!$D$12:$D$200),0,0),0)),"")</f>
        <v/>
      </c>
      <c r="H19" s="52" t="str">
        <f>IFERROR(INDEX('Stage 2 System Breakdown'!$F$12:$F$200,MATCH(0,INDEX(COUNTIF($H$1:H18,'Stage 2 System Breakdown'!$F$12:$F$200),0,0),0)),"")</f>
        <v/>
      </c>
      <c r="L19" s="69" t="str" cm="1">
        <f t="array" ref="L19">IFERROR(INDEX('Stage 1 Requirements Definition'!$E$12:$E$200,MATCH(0,INDEX(COUNTIF($L$1:L18,'Stage 1 Requirements Definition'!$E$12:$E$200),0,0),0)),"")</f>
        <v/>
      </c>
      <c r="AB19" s="52" t="s">
        <v>355</v>
      </c>
      <c r="AC19" s="52">
        <f>COUNTIF('Stage 2 FMECA'!$G$13:$G$201,AB19)</f>
        <v>0</v>
      </c>
      <c r="AE19" s="52" t="str">
        <f t="array" ref="AE19">IFERROR(INDEX($AB$2:$AB$504,SMALL(IF($AC$2:$AC$504&lt;&gt;0,ROW($AB$2:$AB$504)-ROW($AB$2)+1),ROWS($AB$2:AB19))),"")</f>
        <v/>
      </c>
      <c r="AF19" s="52" t="str">
        <f t="shared" si="0"/>
        <v/>
      </c>
      <c r="AG19" s="65" t="str">
        <f t="shared" ca="1" si="1"/>
        <v/>
      </c>
      <c r="AH19" s="65" t="str">
        <f t="shared" ca="1" si="2"/>
        <v/>
      </c>
      <c r="AI19" s="65">
        <v>18</v>
      </c>
      <c r="AJ19" s="67" t="str">
        <f t="shared" ca="1" si="3"/>
        <v/>
      </c>
      <c r="AK19" s="65" t="str">
        <f t="shared" ca="1" si="4"/>
        <v/>
      </c>
      <c r="AL19" s="65" t="str">
        <f t="shared" ca="1" si="5"/>
        <v/>
      </c>
      <c r="AX19" s="52" t="s">
        <v>389</v>
      </c>
      <c r="AZ19" s="52" t="str">
        <f>IF(ISNUMBER(SEARCH('Standard Search'!$C$11,HiddenSheet!B19)),HiddenSheet!B19,"")</f>
        <v/>
      </c>
      <c r="BA19" s="52" t="str">
        <f t="array" ref="BA19">IFERROR(INDEX($AZ$2:$AZ$504,SMALL(IF($AZ$2:$AZ$504&lt;&gt;"",ROW($AZ$2:$AZ$504)-ROW($AZ$2)+1,""),ROW(BA19)-ROW($BA$2)+1)),"")</f>
        <v/>
      </c>
      <c r="BD19" s="52" t="b">
        <v>0</v>
      </c>
      <c r="BE19" s="52" t="str">
        <f t="array" ref="BE19">IFERROR(INDEX('Stage 3 TQP'!B18:B214,SMALL(IF(TRUE=$BD$2:$BD$200,ROW($BD$2:$BD$200)-ROW(BD19)+1),ROW(18:18))),"")</f>
        <v/>
      </c>
      <c r="BF19" s="52" t="str">
        <f t="array" ref="BF19">IFERROR(INDEX('Stage 3 TQP'!G19:G214,SMALL(IF(TRUE=$BD$2:$BD$200,ROW($BD$2:$BD$200)-ROW(BE19)+1),ROW(18:18))),"")</f>
        <v/>
      </c>
    </row>
    <row r="20" spans="1:58">
      <c r="A20" s="215" t="s">
        <v>373</v>
      </c>
      <c r="B20" s="216" t="s">
        <v>390</v>
      </c>
      <c r="C20" s="217">
        <v>2008</v>
      </c>
      <c r="D20" s="218" t="s">
        <v>362</v>
      </c>
      <c r="F20" s="52" t="str">
        <f>IFERROR(INDEX('Stage 2 System Breakdown'!$B$12:$B$200,MATCH(0,INDEX(COUNTIF($F$1:F19,'Stage 2 System Breakdown'!$B$12:$B$200),0,0),0)),"")</f>
        <v/>
      </c>
      <c r="G20" s="52" t="str">
        <f>IFERROR(INDEX('Stage 2 System Breakdown'!$D$12:$D$200,MATCH(0,INDEX(COUNTIF($G$1:G19,'Stage 2 System Breakdown'!$D$12:$D$200),0,0),0)),"")</f>
        <v/>
      </c>
      <c r="H20" s="52" t="str">
        <f>IFERROR(INDEX('Stage 2 System Breakdown'!$F$12:$F$200,MATCH(0,INDEX(COUNTIF($H$1:H19,'Stage 2 System Breakdown'!$F$12:$F$200),0,0),0)),"")</f>
        <v/>
      </c>
      <c r="L20" s="69" t="str" cm="1">
        <f t="array" ref="L20">IFERROR(INDEX('Stage 1 Requirements Definition'!$E$12:$E$200,MATCH(0,INDEX(COUNTIF($L$1:L19,'Stage 1 Requirements Definition'!$E$12:$E$200),0,0),0)),"")</f>
        <v/>
      </c>
      <c r="AB20" s="52" t="s">
        <v>371</v>
      </c>
      <c r="AC20" s="52">
        <f>COUNTIF('Stage 2 FMECA'!$G$13:$G$201,AB20)</f>
        <v>0</v>
      </c>
      <c r="AE20" s="52" t="str">
        <f t="array" ref="AE20">IFERROR(INDEX($AB$2:$AB$504,SMALL(IF($AC$2:$AC$504&lt;&gt;0,ROW($AB$2:$AB$504)-ROW($AB$2)+1),ROWS($AB$2:AB20))),"")</f>
        <v/>
      </c>
      <c r="AF20" s="52" t="str">
        <f t="shared" si="0"/>
        <v/>
      </c>
      <c r="AG20" s="65" t="str">
        <f t="shared" ca="1" si="1"/>
        <v/>
      </c>
      <c r="AH20" s="65" t="str">
        <f t="shared" ca="1" si="2"/>
        <v/>
      </c>
      <c r="AI20" s="65">
        <v>19</v>
      </c>
      <c r="AJ20" s="67" t="str">
        <f t="shared" ca="1" si="3"/>
        <v/>
      </c>
      <c r="AK20" s="65" t="str">
        <f t="shared" ca="1" si="4"/>
        <v/>
      </c>
      <c r="AL20" s="65" t="str">
        <f t="shared" ca="1" si="5"/>
        <v/>
      </c>
      <c r="AX20" s="52" t="s">
        <v>391</v>
      </c>
      <c r="AZ20" s="52" t="str">
        <f>IF(ISNUMBER(SEARCH('Standard Search'!$C$11,HiddenSheet!B20)),HiddenSheet!B20,"")</f>
        <v/>
      </c>
      <c r="BA20" s="52" t="str">
        <f t="array" ref="BA20">IFERROR(INDEX($AZ$2:$AZ$504,SMALL(IF($AZ$2:$AZ$504&lt;&gt;"",ROW($AZ$2:$AZ$504)-ROW($AZ$2)+1,""),ROW(BA20)-ROW($BA$2)+1)),"")</f>
        <v/>
      </c>
      <c r="BD20" s="52" t="b">
        <v>0</v>
      </c>
      <c r="BE20" s="52" t="str">
        <f t="array" ref="BE20">IFERROR(INDEX('Stage 3 TQP'!B30:B215,SMALL(IF(TRUE=$BD$2:$BD$200,ROW($BD$2:$BD$200)-ROW(BD20)+1),ROW(19:19))),"")</f>
        <v/>
      </c>
      <c r="BF20" s="52" t="str">
        <f t="array" ref="BF20">IFERROR(INDEX('Stage 3 TQP'!G20:G215,SMALL(IF(TRUE=$BD$2:$BD$200,ROW($BD$2:$BD$200)-ROW(BE20)+1),ROW(19:19))),"")</f>
        <v/>
      </c>
    </row>
    <row r="21" spans="1:58">
      <c r="A21" s="215" t="s">
        <v>373</v>
      </c>
      <c r="B21" s="224" t="s">
        <v>392</v>
      </c>
      <c r="C21" s="225">
        <v>2018</v>
      </c>
      <c r="D21" s="218" t="s">
        <v>393</v>
      </c>
      <c r="F21" s="52" t="str">
        <f>IFERROR(INDEX('Stage 2 System Breakdown'!$B$12:$B$200,MATCH(0,INDEX(COUNTIF($F$1:F20,'Stage 2 System Breakdown'!$B$12:$B$200),0,0),0)),"")</f>
        <v/>
      </c>
      <c r="G21" s="52" t="str">
        <f>IFERROR(INDEX('Stage 2 System Breakdown'!$D$12:$D$200,MATCH(0,INDEX(COUNTIF($G$1:G20,'Stage 2 System Breakdown'!$D$12:$D$200),0,0),0)),"")</f>
        <v/>
      </c>
      <c r="H21" s="52" t="str">
        <f>IFERROR(INDEX('Stage 2 System Breakdown'!$F$12:$F$200,MATCH(0,INDEX(COUNTIF($H$1:H20,'Stage 2 System Breakdown'!$F$12:$F$200),0,0),0)),"")</f>
        <v/>
      </c>
      <c r="L21" s="69" t="str" cm="1">
        <f t="array" ref="L21">IFERROR(INDEX('Stage 1 Requirements Definition'!$E$12:$E$200,MATCH(0,INDEX(COUNTIF($L$1:L20,'Stage 1 Requirements Definition'!$E$12:$E$200),0,0),0)),"")</f>
        <v/>
      </c>
      <c r="AB21" s="52" t="s">
        <v>375</v>
      </c>
      <c r="AC21" s="52">
        <f>COUNTIF('Stage 2 FMECA'!$G$13:$G$201,AB21)</f>
        <v>0</v>
      </c>
      <c r="AE21" s="52" t="str">
        <f t="array" ref="AE21">IFERROR(INDEX($AB$2:$AB$504,SMALL(IF($AC$2:$AC$504&lt;&gt;0,ROW($AB$2:$AB$504)-ROW($AB$2)+1),ROWS($AB$2:AB21))),"")</f>
        <v/>
      </c>
      <c r="AF21" s="52" t="str">
        <f t="shared" si="0"/>
        <v/>
      </c>
      <c r="AG21" s="65" t="str">
        <f t="shared" ca="1" si="1"/>
        <v/>
      </c>
      <c r="AH21" s="65" t="str">
        <f t="shared" ca="1" si="2"/>
        <v/>
      </c>
      <c r="AI21" s="65">
        <v>20</v>
      </c>
      <c r="AJ21" s="67" t="str">
        <f t="shared" ca="1" si="3"/>
        <v/>
      </c>
      <c r="AK21" s="65" t="str">
        <f t="shared" ca="1" si="4"/>
        <v/>
      </c>
      <c r="AL21" s="65" t="str">
        <f t="shared" ca="1" si="5"/>
        <v/>
      </c>
      <c r="AX21" s="52" t="s">
        <v>394</v>
      </c>
      <c r="AZ21" s="52" t="str">
        <f>IF(ISNUMBER(SEARCH('Standard Search'!$C$11,HiddenSheet!B21)),HiddenSheet!B21,"")</f>
        <v/>
      </c>
      <c r="BA21" s="52" t="str">
        <f t="array" ref="BA21">IFERROR(INDEX($AZ$2:$AZ$504,SMALL(IF($AZ$2:$AZ$504&lt;&gt;"",ROW($AZ$2:$AZ$504)-ROW($AZ$2)+1,""),ROW(BA21)-ROW($BA$2)+1)),"")</f>
        <v/>
      </c>
      <c r="BD21" s="52" t="b">
        <v>0</v>
      </c>
      <c r="BE21" s="52" t="str">
        <f t="array" ref="BE21">IFERROR(INDEX('Stage 3 TQP'!B30:B216,SMALL(IF(TRUE=$BD$2:$BD$200,ROW($BD$2:$BD$200)-ROW(BD21)+1),ROW(20:20))),"")</f>
        <v/>
      </c>
      <c r="BF21" s="52" t="str">
        <f t="array" ref="BF21">IFERROR(INDEX('Stage 3 TQP'!G21:G216,SMALL(IF(TRUE=$BD$2:$BD$200,ROW($BD$2:$BD$200)-ROW(BE21)+1),ROW(20:20))),"")</f>
        <v/>
      </c>
    </row>
    <row r="22" spans="1:58">
      <c r="A22" s="215" t="s">
        <v>373</v>
      </c>
      <c r="B22" s="224" t="s">
        <v>395</v>
      </c>
      <c r="C22" s="225">
        <v>2017</v>
      </c>
      <c r="D22" s="218" t="s">
        <v>393</v>
      </c>
      <c r="F22" s="52" t="str">
        <f>IFERROR(INDEX('Stage 2 System Breakdown'!$B$12:$B$200,MATCH(0,INDEX(COUNTIF($F$1:F21,'Stage 2 System Breakdown'!$B$12:$B$200),0,0),0)),"")</f>
        <v/>
      </c>
      <c r="G22" s="52" t="str">
        <f>IFERROR(INDEX('Stage 2 System Breakdown'!$D$12:$D$200,MATCH(0,INDEX(COUNTIF($G$1:G21,'Stage 2 System Breakdown'!$D$12:$D$200),0,0),0)),"")</f>
        <v/>
      </c>
      <c r="H22" s="52" t="str">
        <f>IFERROR(INDEX('Stage 2 System Breakdown'!$F$12:$F$200,MATCH(0,INDEX(COUNTIF($H$1:H21,'Stage 2 System Breakdown'!$F$12:$F$200),0,0),0)),"")</f>
        <v/>
      </c>
      <c r="L22" s="69" t="str" cm="1">
        <f t="array" ref="L22">IFERROR(INDEX('Stage 1 Requirements Definition'!$E$12:$E$200,MATCH(0,INDEX(COUNTIF($L$1:L21,'Stage 1 Requirements Definition'!$E$12:$E$200),0,0),0)),"")</f>
        <v/>
      </c>
      <c r="AB22" s="52" t="s">
        <v>364</v>
      </c>
      <c r="AC22" s="52">
        <f>COUNTIF('Stage 2 FMECA'!$G$13:$G$201,AB22)</f>
        <v>0</v>
      </c>
      <c r="AE22" s="52" t="str">
        <f t="array" ref="AE22">IFERROR(INDEX($AB$2:$AB$504,SMALL(IF($AC$2:$AC$504&lt;&gt;0,ROW($AB$2:$AB$504)-ROW($AB$2)+1),ROWS($AB$2:AB22))),"")</f>
        <v/>
      </c>
      <c r="AF22" s="52" t="str">
        <f t="shared" si="0"/>
        <v/>
      </c>
      <c r="AG22" s="65" t="str">
        <f t="shared" ca="1" si="1"/>
        <v/>
      </c>
      <c r="AH22" s="65" t="str">
        <f t="shared" ca="1" si="2"/>
        <v/>
      </c>
      <c r="AI22" s="65">
        <v>21</v>
      </c>
      <c r="AJ22" s="67" t="str">
        <f t="shared" ca="1" si="3"/>
        <v/>
      </c>
      <c r="AK22" s="65" t="str">
        <f t="shared" ca="1" si="4"/>
        <v/>
      </c>
      <c r="AL22" s="65" t="str">
        <f t="shared" ca="1" si="5"/>
        <v/>
      </c>
      <c r="AX22" s="52" t="s">
        <v>396</v>
      </c>
      <c r="AZ22" s="52" t="str">
        <f>IF(ISNUMBER(SEARCH('Standard Search'!$C$11,HiddenSheet!B22)),HiddenSheet!B22,"")</f>
        <v/>
      </c>
      <c r="BA22" s="52" t="str">
        <f t="array" ref="BA22">IFERROR(INDEX($AZ$2:$AZ$504,SMALL(IF($AZ$2:$AZ$504&lt;&gt;"",ROW($AZ$2:$AZ$504)-ROW($AZ$2)+1,""),ROW(BA22)-ROW($BA$2)+1)),"")</f>
        <v/>
      </c>
      <c r="BD22" s="52" t="b">
        <v>0</v>
      </c>
      <c r="BE22" s="52" t="str">
        <f t="array" ref="BE22">IFERROR(INDEX('Stage 3 TQP'!B30:B217,SMALL(IF(TRUE=$BD$2:$BD$200,ROW($BD$2:$BD$200)-ROW(BD22)+1),ROW(21:21))),"")</f>
        <v/>
      </c>
      <c r="BF22" s="52" t="str">
        <f t="array" ref="BF22">IFERROR(INDEX('Stage 3 TQP'!G22:G217,SMALL(IF(TRUE=$BD$2:$BD$200,ROW($BD$2:$BD$200)-ROW(BE22)+1),ROW(21:21))),"")</f>
        <v/>
      </c>
    </row>
    <row r="23" spans="1:58">
      <c r="A23" s="215" t="s">
        <v>373</v>
      </c>
      <c r="B23" s="224" t="s">
        <v>397</v>
      </c>
      <c r="C23" s="225">
        <v>2014</v>
      </c>
      <c r="D23" s="218" t="s">
        <v>393</v>
      </c>
      <c r="F23" s="52" t="str">
        <f>IFERROR(INDEX('Stage 2 System Breakdown'!$B$12:$B$200,MATCH(0,INDEX(COUNTIF($F$1:F22,'Stage 2 System Breakdown'!$B$12:$B$200),0,0),0)),"")</f>
        <v/>
      </c>
      <c r="G23" s="52" t="str">
        <f>IFERROR(INDEX('Stage 2 System Breakdown'!$D$12:$D$200,MATCH(0,INDEX(COUNTIF($G$1:G22,'Stage 2 System Breakdown'!$D$12:$D$200),0,0),0)),"")</f>
        <v/>
      </c>
      <c r="H23" s="52" t="str">
        <f>IFERROR(INDEX('Stage 2 System Breakdown'!$F$12:$F$200,MATCH(0,INDEX(COUNTIF($H$1:H22,'Stage 2 System Breakdown'!$F$12:$F$200),0,0),0)),"")</f>
        <v/>
      </c>
      <c r="L23" s="69" t="str" cm="1">
        <f t="array" ref="L23">IFERROR(INDEX('Stage 1 Requirements Definition'!$E$12:$E$200,MATCH(0,INDEX(COUNTIF($L$1:L22,'Stage 1 Requirements Definition'!$E$12:$E$200),0,0),0)),"")</f>
        <v/>
      </c>
      <c r="AB23" s="52" t="s">
        <v>380</v>
      </c>
      <c r="AC23" s="52">
        <f>COUNTIF('Stage 2 FMECA'!$G$13:$G$201,AB23)</f>
        <v>0</v>
      </c>
      <c r="AE23" s="52" t="str">
        <f t="array" ref="AE23">IFERROR(INDEX($AB$2:$AB$504,SMALL(IF($AC$2:$AC$504&lt;&gt;0,ROW($AB$2:$AB$504)-ROW($AB$2)+1),ROWS($AB$2:AB23))),"")</f>
        <v/>
      </c>
      <c r="AF23" s="52" t="str">
        <f t="shared" si="0"/>
        <v/>
      </c>
      <c r="AG23" s="65" t="str">
        <f t="shared" ca="1" si="1"/>
        <v/>
      </c>
      <c r="AH23" s="65" t="str">
        <f t="shared" ca="1" si="2"/>
        <v/>
      </c>
      <c r="AI23" s="65">
        <v>22</v>
      </c>
      <c r="AJ23" s="67" t="str">
        <f t="shared" ca="1" si="3"/>
        <v/>
      </c>
      <c r="AK23" s="65" t="str">
        <f t="shared" ca="1" si="4"/>
        <v/>
      </c>
      <c r="AL23" s="65" t="str">
        <f t="shared" ca="1" si="5"/>
        <v/>
      </c>
      <c r="AX23" s="52" t="s">
        <v>398</v>
      </c>
      <c r="AZ23" s="52" t="str">
        <f>IF(ISNUMBER(SEARCH('Standard Search'!$C$11,HiddenSheet!B23)),HiddenSheet!B23,"")</f>
        <v/>
      </c>
      <c r="BA23" s="52" t="str">
        <f t="array" ref="BA23">IFERROR(INDEX($AZ$2:$AZ$504,SMALL(IF($AZ$2:$AZ$504&lt;&gt;"",ROW($AZ$2:$AZ$504)-ROW($AZ$2)+1,""),ROW(BA23)-ROW($BA$2)+1)),"")</f>
        <v/>
      </c>
      <c r="BD23" s="52" t="b">
        <v>0</v>
      </c>
      <c r="BE23" s="52" t="str">
        <f t="array" ref="BE23">IFERROR(INDEX('Stage 3 TQP'!B30:B218,SMALL(IF(TRUE=$BD$2:$BD$200,ROW($BD$2:$BD$200)-ROW(BD23)+1),ROW(22:22))),"")</f>
        <v/>
      </c>
      <c r="BF23" s="52" t="str">
        <f t="array" ref="BF23">IFERROR(INDEX('Stage 3 TQP'!G23:G218,SMALL(IF(TRUE=$BD$2:$BD$200,ROW($BD$2:$BD$200)-ROW(BE23)+1),ROW(22:22))),"")</f>
        <v/>
      </c>
    </row>
    <row r="24" spans="1:58">
      <c r="A24" s="215" t="s">
        <v>373</v>
      </c>
      <c r="B24" s="224" t="s">
        <v>399</v>
      </c>
      <c r="C24" s="225">
        <v>2013</v>
      </c>
      <c r="D24" s="218" t="s">
        <v>393</v>
      </c>
      <c r="F24" s="52" t="str">
        <f>IFERROR(INDEX('Stage 2 System Breakdown'!$B$12:$B$200,MATCH(0,INDEX(COUNTIF($F$1:F23,'Stage 2 System Breakdown'!$B$12:$B$200),0,0),0)),"")</f>
        <v/>
      </c>
      <c r="G24" s="52" t="str">
        <f>IFERROR(INDEX('Stage 2 System Breakdown'!$D$12:$D$200,MATCH(0,INDEX(COUNTIF($G$1:G23,'Stage 2 System Breakdown'!$D$12:$D$200),0,0),0)),"")</f>
        <v/>
      </c>
      <c r="H24" s="52" t="str">
        <f>IFERROR(INDEX('Stage 2 System Breakdown'!$F$12:$F$200,MATCH(0,INDEX(COUNTIF($H$1:H23,'Stage 2 System Breakdown'!$F$12:$F$200),0,0),0)),"")</f>
        <v/>
      </c>
      <c r="L24" s="69" t="str" cm="1">
        <f t="array" ref="L24">IFERROR(INDEX('Stage 1 Requirements Definition'!$E$12:$E$200,MATCH(0,INDEX(COUNTIF($L$1:L23,'Stage 1 Requirements Definition'!$E$12:$E$200),0,0),0)),"")</f>
        <v/>
      </c>
      <c r="AB24" s="52" t="s">
        <v>279</v>
      </c>
      <c r="AC24" s="52">
        <f>COUNTIF('Stage 2 FMECA'!$G$13:$G$201,AB24)</f>
        <v>0</v>
      </c>
      <c r="AE24" s="52" t="str">
        <f t="array" ref="AE24">IFERROR(INDEX($AB$2:$AB$504,SMALL(IF($AC$2:$AC$504&lt;&gt;0,ROW($AB$2:$AB$504)-ROW($AB$2)+1),ROWS($AB$2:AB24))),"")</f>
        <v/>
      </c>
      <c r="AF24" s="52" t="str">
        <f t="shared" si="0"/>
        <v/>
      </c>
      <c r="AG24" s="65" t="str">
        <f t="shared" ca="1" si="1"/>
        <v/>
      </c>
      <c r="AH24" s="65" t="str">
        <f t="shared" ca="1" si="2"/>
        <v/>
      </c>
      <c r="AI24" s="65">
        <v>23</v>
      </c>
      <c r="AJ24" s="67" t="str">
        <f t="shared" ca="1" si="3"/>
        <v/>
      </c>
      <c r="AK24" s="65" t="str">
        <f t="shared" ca="1" si="4"/>
        <v/>
      </c>
      <c r="AL24" s="65" t="str">
        <f t="shared" ca="1" si="5"/>
        <v/>
      </c>
      <c r="AX24" s="52" t="s">
        <v>400</v>
      </c>
      <c r="AZ24" s="52" t="str">
        <f>IF(ISNUMBER(SEARCH('Standard Search'!$C$11,HiddenSheet!B24)),HiddenSheet!B24,"")</f>
        <v/>
      </c>
      <c r="BA24" s="52" t="str">
        <f t="array" ref="BA24">IFERROR(INDEX($AZ$2:$AZ$504,SMALL(IF($AZ$2:$AZ$504&lt;&gt;"",ROW($AZ$2:$AZ$504)-ROW($AZ$2)+1,""),ROW(BA24)-ROW($BA$2)+1)),"")</f>
        <v/>
      </c>
      <c r="BD24" s="52" t="b">
        <v>0</v>
      </c>
      <c r="BE24" s="52" t="str">
        <f t="array" ref="BE24">IFERROR(INDEX('Stage 3 TQP'!B30:B219,SMALL(IF(TRUE=$BD$2:$BD$200,ROW($BD$2:$BD$200)-ROW(BD24)+1),ROW(23:23))),"")</f>
        <v/>
      </c>
      <c r="BF24" s="52" t="str">
        <f t="array" ref="BF24">IFERROR(INDEX('Stage 3 TQP'!G24:G219,SMALL(IF(TRUE=$BD$2:$BD$200,ROW($BD$2:$BD$200)-ROW(BE24)+1),ROW(23:23))),"")</f>
        <v/>
      </c>
    </row>
    <row r="25" spans="1:58">
      <c r="A25" s="215" t="s">
        <v>373</v>
      </c>
      <c r="B25" s="216" t="s">
        <v>401</v>
      </c>
      <c r="C25" s="217">
        <v>2018</v>
      </c>
      <c r="D25" s="218" t="s">
        <v>402</v>
      </c>
      <c r="F25" s="52" t="str">
        <f>IFERROR(INDEX('Stage 2 System Breakdown'!$B$12:$B$200,MATCH(0,INDEX(COUNTIF($F$1:F24,'Stage 2 System Breakdown'!$B$12:$B$200),0,0),0)),"")</f>
        <v/>
      </c>
      <c r="G25" s="52" t="str">
        <f>IFERROR(INDEX('Stage 2 System Breakdown'!$D$12:$D$200,MATCH(0,INDEX(COUNTIF($G$1:G24,'Stage 2 System Breakdown'!$D$12:$D$200),0,0),0)),"")</f>
        <v/>
      </c>
      <c r="H25" s="52" t="str">
        <f>IFERROR(INDEX('Stage 2 System Breakdown'!$F$12:$F$200,MATCH(0,INDEX(COUNTIF($H$1:H24,'Stage 2 System Breakdown'!$F$12:$F$200),0,0),0)),"")</f>
        <v/>
      </c>
      <c r="L25" s="69" t="str" cm="1">
        <f t="array" ref="L25">IFERROR(INDEX('Stage 1 Requirements Definition'!$E$12:$E$200,MATCH(0,INDEX(COUNTIF($L$1:L24,'Stage 1 Requirements Definition'!$E$12:$E$200),0,0),0)),"")</f>
        <v/>
      </c>
      <c r="AB25" s="52" t="s">
        <v>296</v>
      </c>
      <c r="AC25" s="52">
        <f>COUNTIF('Stage 2 FMECA'!$G$13:$G$201,AB25)</f>
        <v>0</v>
      </c>
      <c r="AE25" s="52" t="str">
        <f t="array" ref="AE25">IFERROR(INDEX($AB$2:$AB$504,SMALL(IF($AC$2:$AC$504&lt;&gt;0,ROW($AB$2:$AB$504)-ROW($AB$2)+1),ROWS($AB$2:AB25))),"")</f>
        <v/>
      </c>
      <c r="AF25" s="52" t="str">
        <f t="shared" si="0"/>
        <v/>
      </c>
      <c r="AG25" s="65" t="str">
        <f t="shared" ca="1" si="1"/>
        <v/>
      </c>
      <c r="AH25" s="65" t="str">
        <f t="shared" ca="1" si="2"/>
        <v/>
      </c>
      <c r="AI25" s="65">
        <v>24</v>
      </c>
      <c r="AJ25" s="67" t="str">
        <f t="shared" ca="1" si="3"/>
        <v/>
      </c>
      <c r="AK25" s="65" t="str">
        <f t="shared" ca="1" si="4"/>
        <v/>
      </c>
      <c r="AL25" s="65" t="str">
        <f t="shared" ca="1" si="5"/>
        <v/>
      </c>
      <c r="AX25" s="52" t="s">
        <v>403</v>
      </c>
      <c r="AZ25" s="52" t="str">
        <f>IF(ISNUMBER(SEARCH('Standard Search'!$C$11,HiddenSheet!B25)),HiddenSheet!B25,"")</f>
        <v/>
      </c>
      <c r="BA25" s="52" t="str">
        <f t="array" ref="BA25">IFERROR(INDEX($AZ$2:$AZ$504,SMALL(IF($AZ$2:$AZ$504&lt;&gt;"",ROW($AZ$2:$AZ$504)-ROW($AZ$2)+1,""),ROW(BA25)-ROW($BA$2)+1)),"")</f>
        <v/>
      </c>
      <c r="BD25" s="52" t="b">
        <v>0</v>
      </c>
      <c r="BE25" s="52" t="str">
        <f t="array" ref="BE25">IFERROR(INDEX('Stage 3 TQP'!B30:B220,SMALL(IF(TRUE=$BD$2:$BD$200,ROW($BD$2:$BD$200)-ROW(BD25)+1),ROW(24:24))),"")</f>
        <v/>
      </c>
      <c r="BF25" s="52" t="str">
        <f t="array" ref="BF25">IFERROR(INDEX('Stage 3 TQP'!G28:G220,SMALL(IF(TRUE=$BD$2:$BD$200,ROW($BD$2:$BD$200)-ROW(BE25)+1),ROW(24:24))),"")</f>
        <v/>
      </c>
    </row>
    <row r="26" spans="1:58">
      <c r="A26" s="215" t="s">
        <v>373</v>
      </c>
      <c r="B26" s="216" t="s">
        <v>404</v>
      </c>
      <c r="C26" s="217">
        <v>2017</v>
      </c>
      <c r="D26" s="218" t="s">
        <v>405</v>
      </c>
      <c r="F26" s="52" t="str">
        <f>IFERROR(INDEX('Stage 2 System Breakdown'!$B$12:$B$200,MATCH(0,INDEX(COUNTIF($F$1:F25,'Stage 2 System Breakdown'!$B$12:$B$200),0,0),0)),"")</f>
        <v/>
      </c>
      <c r="G26" s="52" t="str">
        <f>IFERROR(INDEX('Stage 2 System Breakdown'!$D$12:$D$200,MATCH(0,INDEX(COUNTIF($G$1:G25,'Stage 2 System Breakdown'!$D$12:$D$200),0,0),0)),"")</f>
        <v/>
      </c>
      <c r="H26" s="52" t="str">
        <f>IFERROR(INDEX('Stage 2 System Breakdown'!$F$12:$F$200,MATCH(0,INDEX(COUNTIF($H$1:H25,'Stage 2 System Breakdown'!$F$12:$F$200),0,0),0)),"")</f>
        <v/>
      </c>
      <c r="L26" s="69" t="str" cm="1">
        <f t="array" ref="L26">IFERROR(INDEX('Stage 1 Requirements Definition'!$E$12:$E$200,MATCH(0,INDEX(COUNTIF($L$1:L25,'Stage 1 Requirements Definition'!$E$12:$E$200),0,0),0)),"")</f>
        <v/>
      </c>
      <c r="AB26" s="52" t="s">
        <v>310</v>
      </c>
      <c r="AC26" s="52">
        <f>COUNTIF('Stage 2 FMECA'!$G$13:$G$201,AB26)</f>
        <v>0</v>
      </c>
      <c r="AE26" s="52" t="str">
        <f t="array" ref="AE26">IFERROR(INDEX($AB$2:$AB$504,SMALL(IF($AC$2:$AC$504&lt;&gt;0,ROW($AB$2:$AB$504)-ROW($AB$2)+1),ROWS($AB$2:AB26))),"")</f>
        <v/>
      </c>
      <c r="AF26" s="52" t="str">
        <f t="shared" si="0"/>
        <v/>
      </c>
      <c r="AG26" s="65" t="str">
        <f t="shared" ca="1" si="1"/>
        <v/>
      </c>
      <c r="AH26" s="65" t="str">
        <f t="shared" ca="1" si="2"/>
        <v/>
      </c>
      <c r="AI26" s="65">
        <v>25</v>
      </c>
      <c r="AJ26" s="67" t="str">
        <f t="shared" ca="1" si="3"/>
        <v/>
      </c>
      <c r="AK26" s="65" t="str">
        <f t="shared" ca="1" si="4"/>
        <v/>
      </c>
      <c r="AL26" s="65" t="str">
        <f t="shared" ca="1" si="5"/>
        <v/>
      </c>
      <c r="AX26" s="52" t="s">
        <v>406</v>
      </c>
      <c r="AZ26" s="52" t="str">
        <f>IF(ISNUMBER(SEARCH('Standard Search'!$C$11,HiddenSheet!B26)),HiddenSheet!B26,"")</f>
        <v/>
      </c>
      <c r="BA26" s="52" t="str">
        <f t="array" ref="BA26">IFERROR(INDEX($AZ$2:$AZ$504,SMALL(IF($AZ$2:$AZ$504&lt;&gt;"",ROW($AZ$2:$AZ$504)-ROW($AZ$2)+1,""),ROW(BA26)-ROW($BA$2)+1)),"")</f>
        <v/>
      </c>
      <c r="BD26" s="52" t="b">
        <v>0</v>
      </c>
      <c r="BE26" s="52" t="str">
        <f t="array" ref="BE26">IFERROR(INDEX('Stage 3 TQP'!B31:B221,SMALL(IF(TRUE=$BD$2:$BD$200,ROW($BD$2:$BD$200)-ROW(BD26)+1),ROW(25:25))),"")</f>
        <v/>
      </c>
      <c r="BF26" s="52" t="str">
        <f t="array" ref="BF26">IFERROR(INDEX('Stage 3 TQP'!G29:G221,SMALL(IF(TRUE=$BD$2:$BD$200,ROW($BD$2:$BD$200)-ROW(BE26)+1),ROW(25:25))),"")</f>
        <v/>
      </c>
    </row>
    <row r="27" spans="1:58">
      <c r="A27" s="215" t="s">
        <v>373</v>
      </c>
      <c r="B27" s="224" t="s">
        <v>407</v>
      </c>
      <c r="C27" s="225">
        <v>2020</v>
      </c>
      <c r="D27" s="226" t="s">
        <v>383</v>
      </c>
      <c r="F27" s="52" t="str">
        <f>IFERROR(INDEX('Stage 2 System Breakdown'!$B$12:$B$200,MATCH(0,INDEX(COUNTIF($F$1:F26,'Stage 2 System Breakdown'!$B$12:$B$200),0,0),0)),"")</f>
        <v/>
      </c>
      <c r="G27" s="52" t="str">
        <f>IFERROR(INDEX('Stage 2 System Breakdown'!$D$12:$D$200,MATCH(0,INDEX(COUNTIF($G$1:G26,'Stage 2 System Breakdown'!$D$12:$D$200),0,0),0)),"")</f>
        <v/>
      </c>
      <c r="H27" s="52" t="str">
        <f>IFERROR(INDEX('Stage 2 System Breakdown'!$F$12:$F$200,MATCH(0,INDEX(COUNTIF($H$1:H26,'Stage 2 System Breakdown'!$F$12:$F$200),0,0),0)),"")</f>
        <v/>
      </c>
      <c r="L27" s="69" t="str" cm="1">
        <f t="array" ref="L27">IFERROR(INDEX('Stage 1 Requirements Definition'!$E$12:$E$200,MATCH(0,INDEX(COUNTIF($L$1:L26,'Stage 1 Requirements Definition'!$E$12:$E$200),0,0),0)),"")</f>
        <v/>
      </c>
      <c r="AB27" s="52" t="s">
        <v>322</v>
      </c>
      <c r="AC27" s="52">
        <f>COUNTIF('Stage 2 FMECA'!$G$13:$G$201,AB27)</f>
        <v>0</v>
      </c>
      <c r="AE27" s="52" t="str">
        <f t="array" ref="AE27">IFERROR(INDEX($AB$2:$AB$504,SMALL(IF($AC$2:$AC$504&lt;&gt;0,ROW($AB$2:$AB$504)-ROW($AB$2)+1),ROWS($AB$2:AB27))),"")</f>
        <v/>
      </c>
      <c r="AF27" s="52" t="str">
        <f t="shared" si="0"/>
        <v/>
      </c>
      <c r="AG27" s="65" t="str">
        <f t="shared" ca="1" si="1"/>
        <v/>
      </c>
      <c r="AH27" s="65" t="str">
        <f t="shared" ca="1" si="2"/>
        <v/>
      </c>
      <c r="AI27" s="65">
        <v>26</v>
      </c>
      <c r="AJ27" s="67" t="str">
        <f t="shared" ca="1" si="3"/>
        <v/>
      </c>
      <c r="AK27" s="65" t="str">
        <f t="shared" ca="1" si="4"/>
        <v/>
      </c>
      <c r="AL27" s="65" t="str">
        <f t="shared" ca="1" si="5"/>
        <v/>
      </c>
      <c r="AX27" s="52" t="s">
        <v>408</v>
      </c>
      <c r="AZ27" s="52" t="str">
        <f>IF(ISNUMBER(SEARCH('Standard Search'!$C$11,HiddenSheet!B27)),HiddenSheet!B27,"")</f>
        <v/>
      </c>
      <c r="BA27" s="52" t="str">
        <f t="array" ref="BA27">IFERROR(INDEX($AZ$2:$AZ$504,SMALL(IF($AZ$2:$AZ$504&lt;&gt;"",ROW($AZ$2:$AZ$504)-ROW($AZ$2)+1,""),ROW(BA27)-ROW($BA$2)+1)),"")</f>
        <v/>
      </c>
      <c r="BD27" s="52" t="b">
        <v>0</v>
      </c>
      <c r="BE27" s="52" t="str">
        <f t="array" ref="BE27">IFERROR(INDEX('Stage 3 TQP'!B32:B222,SMALL(IF(TRUE=$BD$2:$BD$200,ROW($BD$2:$BD$200)-ROW(BD27)+1),ROW(26:26))),"")</f>
        <v/>
      </c>
      <c r="BF27" s="52" t="str">
        <f t="array" ref="BF27">IFERROR(INDEX('Stage 3 TQP'!G30:G222,SMALL(IF(TRUE=$BD$2:$BD$200,ROW($BD$2:$BD$200)-ROW(BE27)+1),ROW(26:26))),"")</f>
        <v/>
      </c>
    </row>
    <row r="28" spans="1:58">
      <c r="A28" s="223" t="s">
        <v>409</v>
      </c>
      <c r="B28" s="224" t="s">
        <v>410</v>
      </c>
      <c r="C28" s="225">
        <v>2016</v>
      </c>
      <c r="D28" s="226" t="s">
        <v>411</v>
      </c>
      <c r="F28" s="52" t="str">
        <f>IFERROR(INDEX('Stage 2 System Breakdown'!$B$12:$B$200,MATCH(0,INDEX(COUNTIF($F$1:F27,'Stage 2 System Breakdown'!$B$12:$B$200),0,0),0)),"")</f>
        <v/>
      </c>
      <c r="G28" s="52" t="str">
        <f>IFERROR(INDEX('Stage 2 System Breakdown'!$D$12:$D$200,MATCH(0,INDEX(COUNTIF($G$1:G27,'Stage 2 System Breakdown'!$D$12:$D$200),0,0),0)),"")</f>
        <v/>
      </c>
      <c r="H28" s="52" t="str">
        <f>IFERROR(INDEX('Stage 2 System Breakdown'!$F$12:$F$200,MATCH(0,INDEX(COUNTIF($H$1:H27,'Stage 2 System Breakdown'!$F$12:$F$200),0,0),0)),"")</f>
        <v/>
      </c>
      <c r="L28" s="69" t="str" cm="1">
        <f t="array" ref="L28">IFERROR(INDEX('Stage 1 Requirements Definition'!$E$12:$E$200,MATCH(0,INDEX(COUNTIF($L$1:L27,'Stage 1 Requirements Definition'!$E$12:$E$200),0,0),0)),"")</f>
        <v/>
      </c>
      <c r="AB28" s="52" t="s">
        <v>330</v>
      </c>
      <c r="AC28" s="52">
        <f>COUNTIF('Stage 2 FMECA'!$G$13:$G$201,AB28)</f>
        <v>0</v>
      </c>
      <c r="AE28" s="52" t="str">
        <f t="array" ref="AE28">IFERROR(INDEX($AB$2:$AB$504,SMALL(IF($AC$2:$AC$504&lt;&gt;0,ROW($AB$2:$AB$504)-ROW($AB$2)+1),ROWS($AB$2:AB28))),"")</f>
        <v/>
      </c>
      <c r="AF28" s="52" t="str">
        <f t="shared" si="0"/>
        <v/>
      </c>
      <c r="AG28" s="65" t="str">
        <f t="shared" ca="1" si="1"/>
        <v/>
      </c>
      <c r="AH28" s="65" t="str">
        <f t="shared" ca="1" si="2"/>
        <v/>
      </c>
      <c r="AI28" s="65">
        <v>27</v>
      </c>
      <c r="AJ28" s="67" t="str">
        <f t="shared" ca="1" si="3"/>
        <v/>
      </c>
      <c r="AK28" s="65" t="str">
        <f t="shared" ca="1" si="4"/>
        <v/>
      </c>
      <c r="AL28" s="65" t="str">
        <f t="shared" ca="1" si="5"/>
        <v/>
      </c>
      <c r="AX28" s="52" t="s">
        <v>412</v>
      </c>
      <c r="AZ28" s="52" t="str">
        <f>IF(ISNUMBER(SEARCH('Standard Search'!$C$11,HiddenSheet!B28)),HiddenSheet!B28,"")</f>
        <v/>
      </c>
      <c r="BA28" s="52" t="str">
        <f t="array" ref="BA28">IFERROR(INDEX($AZ$2:$AZ$504,SMALL(IF($AZ$2:$AZ$504&lt;&gt;"",ROW($AZ$2:$AZ$504)-ROW($AZ$2)+1,""),ROW(BA28)-ROW($BA$2)+1)),"")</f>
        <v/>
      </c>
      <c r="BD28" s="52" t="b">
        <v>0</v>
      </c>
      <c r="BE28" s="52" t="str">
        <f t="array" ref="BE28">IFERROR(INDEX('Stage 3 TQP'!B33:B223,SMALL(IF(TRUE=$BD$2:$BD$200,ROW($BD$2:$BD$200)-ROW(BD28)+1),ROW(27:27))),"")</f>
        <v/>
      </c>
      <c r="BF28" s="52" t="str">
        <f t="array" ref="BF28">IFERROR(INDEX('Stage 3 TQP'!G31:G223,SMALL(IF(TRUE=$BD$2:$BD$200,ROW($BD$2:$BD$200)-ROW(BE28)+1),ROW(27:27))),"")</f>
        <v/>
      </c>
    </row>
    <row r="29" spans="1:58" ht="30">
      <c r="A29" s="223" t="s">
        <v>413</v>
      </c>
      <c r="B29" s="224" t="s">
        <v>414</v>
      </c>
      <c r="C29" s="225">
        <v>2016</v>
      </c>
      <c r="D29" s="218" t="s">
        <v>415</v>
      </c>
      <c r="F29" s="52" t="str">
        <f>IFERROR(INDEX('Stage 2 System Breakdown'!$B$12:$B$200,MATCH(0,INDEX(COUNTIF($F$1:F28,'Stage 2 System Breakdown'!$B$12:$B$200),0,0),0)),"")</f>
        <v/>
      </c>
      <c r="G29" s="52" t="str">
        <f>IFERROR(INDEX('Stage 2 System Breakdown'!$D$12:$D$200,MATCH(0,INDEX(COUNTIF($G$1:G28,'Stage 2 System Breakdown'!$D$12:$D$200),0,0),0)),"")</f>
        <v/>
      </c>
      <c r="H29" s="52" t="str">
        <f>IFERROR(INDEX('Stage 2 System Breakdown'!$F$12:$F$200,MATCH(0,INDEX(COUNTIF($H$1:H28,'Stage 2 System Breakdown'!$F$12:$F$200),0,0),0)),"")</f>
        <v/>
      </c>
      <c r="L29" s="69" t="str" cm="1">
        <f t="array" ref="L29">IFERROR(INDEX('Stage 1 Requirements Definition'!$E$12:$E$200,MATCH(0,INDEX(COUNTIF($L$1:L28,'Stage 1 Requirements Definition'!$E$12:$E$200),0,0),0)),"")</f>
        <v/>
      </c>
      <c r="AB29" s="52" t="s">
        <v>341</v>
      </c>
      <c r="AC29" s="52">
        <f>COUNTIF('Stage 2 FMECA'!$G$13:$G$201,AB29)</f>
        <v>0</v>
      </c>
      <c r="AE29" s="52" t="str">
        <f t="array" ref="AE29">IFERROR(INDEX($AB$2:$AB$504,SMALL(IF($AC$2:$AC$504&lt;&gt;0,ROW($AB$2:$AB$504)-ROW($AB$2)+1),ROWS($AB$2:AB29))),"")</f>
        <v/>
      </c>
      <c r="AF29" s="52" t="str">
        <f t="shared" si="0"/>
        <v/>
      </c>
      <c r="AG29" s="65" t="str">
        <f t="shared" ca="1" si="1"/>
        <v/>
      </c>
      <c r="AH29" s="65" t="str">
        <f t="shared" ca="1" si="2"/>
        <v/>
      </c>
      <c r="AI29" s="65">
        <v>28</v>
      </c>
      <c r="AJ29" s="67" t="str">
        <f t="shared" ca="1" si="3"/>
        <v/>
      </c>
      <c r="AK29" s="65" t="str">
        <f t="shared" ca="1" si="4"/>
        <v/>
      </c>
      <c r="AL29" s="65" t="str">
        <f t="shared" ca="1" si="5"/>
        <v/>
      </c>
      <c r="AX29" s="52" t="s">
        <v>416</v>
      </c>
      <c r="AZ29" s="52" t="str">
        <f>IF(ISNUMBER(SEARCH('Standard Search'!$C$11,HiddenSheet!B29)),HiddenSheet!B29,"")</f>
        <v/>
      </c>
      <c r="BA29" s="52" t="str">
        <f t="array" ref="BA29">IFERROR(INDEX($AZ$2:$AZ$504,SMALL(IF($AZ$2:$AZ$504&lt;&gt;"",ROW($AZ$2:$AZ$504)-ROW($AZ$2)+1,""),ROW(BA29)-ROW($BA$2)+1)),"")</f>
        <v/>
      </c>
      <c r="BD29" s="52" t="b">
        <v>0</v>
      </c>
      <c r="BE29" s="52" t="str">
        <f t="array" ref="BE29">IFERROR(INDEX('Stage 3 TQP'!B34:B224,SMALL(IF(TRUE=$BD$2:$BD$200,ROW($BD$2:$BD$200)-ROW(BD29)+1),ROW(28:28))),"")</f>
        <v/>
      </c>
      <c r="BF29" s="52" t="str">
        <f t="array" ref="BF29">IFERROR(INDEX('Stage 3 TQP'!G32:G224,SMALL(IF(TRUE=$BD$2:$BD$200,ROW($BD$2:$BD$200)-ROW(BE29)+1),ROW(28:28))),"")</f>
        <v/>
      </c>
    </row>
    <row r="30" spans="1:58" ht="30">
      <c r="A30" s="223" t="s">
        <v>413</v>
      </c>
      <c r="B30" s="224" t="s">
        <v>417</v>
      </c>
      <c r="C30" s="225">
        <v>2017</v>
      </c>
      <c r="D30" s="226" t="s">
        <v>418</v>
      </c>
      <c r="F30" s="52" t="str">
        <f>IFERROR(INDEX('Stage 2 System Breakdown'!$B$12:$B$200,MATCH(0,INDEX(COUNTIF($F$1:F29,'Stage 2 System Breakdown'!$B$12:$B$200),0,0),0)),"")</f>
        <v/>
      </c>
      <c r="G30" s="52" t="str">
        <f>IFERROR(INDEX('Stage 2 System Breakdown'!$D$12:$D$200,MATCH(0,INDEX(COUNTIF($G$1:G29,'Stage 2 System Breakdown'!$D$12:$D$200),0,0),0)),"")</f>
        <v/>
      </c>
      <c r="H30" s="52" t="str">
        <f>IFERROR(INDEX('Stage 2 System Breakdown'!$F$12:$F$200,MATCH(0,INDEX(COUNTIF($H$1:H29,'Stage 2 System Breakdown'!$F$12:$F$200),0,0),0)),"")</f>
        <v/>
      </c>
      <c r="L30" s="69" t="str" cm="1">
        <f t="array" ref="L30">IFERROR(INDEX('Stage 1 Requirements Definition'!$E$12:$E$200,MATCH(0,INDEX(COUNTIF($L$1:L29,'Stage 1 Requirements Definition'!$E$12:$E$200),0,0),0)),"")</f>
        <v/>
      </c>
      <c r="AB30" s="52" t="s">
        <v>349</v>
      </c>
      <c r="AC30" s="52">
        <f>COUNTIF('Stage 2 FMECA'!$G$13:$G$201,AB30)</f>
        <v>0</v>
      </c>
      <c r="AE30" s="52" t="str">
        <f t="array" ref="AE30">IFERROR(INDEX($AB$2:$AB$504,SMALL(IF($AC$2:$AC$504&lt;&gt;0,ROW($AB$2:$AB$504)-ROW($AB$2)+1),ROWS($AB$2:AB30))),"")</f>
        <v/>
      </c>
      <c r="AF30" s="52" t="str">
        <f t="shared" si="0"/>
        <v/>
      </c>
      <c r="AG30" s="65" t="str">
        <f t="shared" ca="1" si="1"/>
        <v/>
      </c>
      <c r="AH30" s="65" t="str">
        <f t="shared" ca="1" si="2"/>
        <v/>
      </c>
      <c r="AI30" s="65">
        <v>29</v>
      </c>
      <c r="AJ30" s="67" t="str">
        <f t="shared" ca="1" si="3"/>
        <v/>
      </c>
      <c r="AK30" s="65" t="str">
        <f t="shared" ca="1" si="4"/>
        <v/>
      </c>
      <c r="AL30" s="65" t="str">
        <f t="shared" ca="1" si="5"/>
        <v/>
      </c>
      <c r="AX30" s="52" t="s">
        <v>419</v>
      </c>
      <c r="AZ30" s="52" t="str">
        <f>IF(ISNUMBER(SEARCH('Standard Search'!$C$11,HiddenSheet!B30)),HiddenSheet!B30,"")</f>
        <v/>
      </c>
      <c r="BA30" s="52" t="str">
        <f t="array" ref="BA30">IFERROR(INDEX($AZ$2:$AZ$504,SMALL(IF($AZ$2:$AZ$504&lt;&gt;"",ROW($AZ$2:$AZ$504)-ROW($AZ$2)+1,""),ROW(BA30)-ROW($BA$2)+1)),"")</f>
        <v/>
      </c>
      <c r="BD30" s="52" t="b">
        <v>0</v>
      </c>
      <c r="BE30" s="52" t="str">
        <f t="array" ref="BE30">IFERROR(INDEX('Stage 3 TQP'!B35:B225,SMALL(IF(TRUE=$BD$2:$BD$200,ROW($BD$2:$BD$200)-ROW(BD30)+1),ROW(29:29))),"")</f>
        <v/>
      </c>
      <c r="BF30" s="52" t="str">
        <f t="array" ref="BF30">IFERROR(INDEX('Stage 3 TQP'!G33:G225,SMALL(IF(TRUE=$BD$2:$BD$200,ROW($BD$2:$BD$200)-ROW(BE30)+1),ROW(29:29))),"")</f>
        <v/>
      </c>
    </row>
    <row r="31" spans="1:58" ht="30">
      <c r="A31" s="223" t="s">
        <v>413</v>
      </c>
      <c r="B31" s="224" t="s">
        <v>420</v>
      </c>
      <c r="C31" s="225">
        <v>2019</v>
      </c>
      <c r="D31" s="226" t="s">
        <v>418</v>
      </c>
      <c r="F31" s="52" t="str">
        <f>IFERROR(INDEX('Stage 2 System Breakdown'!$B$12:$B$200,MATCH(0,INDEX(COUNTIF($F$1:F30,'Stage 2 System Breakdown'!$B$12:$B$200),0,0),0)),"")</f>
        <v/>
      </c>
      <c r="G31" s="52" t="str">
        <f>IFERROR(INDEX('Stage 2 System Breakdown'!$D$12:$D$200,MATCH(0,INDEX(COUNTIF($G$1:G30,'Stage 2 System Breakdown'!$D$12:$D$200),0,0),0)),"")</f>
        <v/>
      </c>
      <c r="H31" s="52" t="str">
        <f>IFERROR(INDEX('Stage 2 System Breakdown'!$F$12:$F$200,MATCH(0,INDEX(COUNTIF($H$1:H30,'Stage 2 System Breakdown'!$F$12:$F$200),0,0),0)),"")</f>
        <v/>
      </c>
      <c r="L31" s="69" t="str" cm="1">
        <f t="array" ref="L31">IFERROR(INDEX('Stage 1 Requirements Definition'!$E$12:$E$200,MATCH(0,INDEX(COUNTIF($L$1:L30,'Stage 1 Requirements Definition'!$E$12:$E$200),0,0),0)),"")</f>
        <v/>
      </c>
      <c r="AB31" s="52" t="s">
        <v>356</v>
      </c>
      <c r="AC31" s="52">
        <f>COUNTIF('Stage 2 FMECA'!$G$13:$G$201,AB31)</f>
        <v>0</v>
      </c>
      <c r="AE31" s="52" t="str">
        <f t="array" ref="AE31">IFERROR(INDEX($AB$2:$AB$504,SMALL(IF($AC$2:$AC$504&lt;&gt;0,ROW($AB$2:$AB$504)-ROW($AB$2)+1),ROWS($AB$2:AB31))),"")</f>
        <v/>
      </c>
      <c r="AF31" s="52" t="str">
        <f t="shared" si="0"/>
        <v/>
      </c>
      <c r="AG31" s="65" t="str">
        <f t="shared" ca="1" si="1"/>
        <v/>
      </c>
      <c r="AH31" s="65" t="str">
        <f t="shared" ca="1" si="2"/>
        <v/>
      </c>
      <c r="AI31" s="65">
        <v>30</v>
      </c>
      <c r="AJ31" s="67" t="str">
        <f t="shared" ca="1" si="3"/>
        <v/>
      </c>
      <c r="AK31" s="65" t="str">
        <f t="shared" ca="1" si="4"/>
        <v/>
      </c>
      <c r="AL31" s="65" t="str">
        <f t="shared" ca="1" si="5"/>
        <v/>
      </c>
      <c r="AX31" s="52" t="s">
        <v>421</v>
      </c>
      <c r="AZ31" s="52" t="str">
        <f>IF(ISNUMBER(SEARCH('Standard Search'!$C$11,HiddenSheet!B31)),HiddenSheet!B31,"")</f>
        <v/>
      </c>
      <c r="BA31" s="52" t="str">
        <f t="array" ref="BA31">IFERROR(INDEX($AZ$2:$AZ$504,SMALL(IF($AZ$2:$AZ$504&lt;&gt;"",ROW($AZ$2:$AZ$504)-ROW($AZ$2)+1,""),ROW(BA31)-ROW($BA$2)+1)),"")</f>
        <v/>
      </c>
      <c r="BD31" s="52" t="b">
        <v>0</v>
      </c>
      <c r="BE31" s="52" t="str">
        <f t="array" ref="BE31">IFERROR(INDEX('Stage 3 TQP'!B36:B226,SMALL(IF(TRUE=$BD$2:$BD$200,ROW($BD$2:$BD$200)-ROW(BD31)+1),ROW(30:30))),"")</f>
        <v/>
      </c>
      <c r="BF31" s="52" t="str">
        <f t="array" ref="BF31">IFERROR(INDEX('Stage 3 TQP'!G33:G226,SMALL(IF(TRUE=$BD$2:$BD$200,ROW($BD$2:$BD$200)-ROW(BE31)+1),ROW(30:30))),"")</f>
        <v/>
      </c>
    </row>
    <row r="32" spans="1:58" ht="30">
      <c r="A32" s="223" t="s">
        <v>413</v>
      </c>
      <c r="B32" s="224" t="s">
        <v>422</v>
      </c>
      <c r="C32" s="225">
        <v>2014</v>
      </c>
      <c r="D32" s="226" t="s">
        <v>418</v>
      </c>
      <c r="F32" s="52" t="str">
        <f>IFERROR(INDEX('Stage 2 System Breakdown'!$B$12:$B$200,MATCH(0,INDEX(COUNTIF($F$1:F31,'Stage 2 System Breakdown'!$B$12:$B$200),0,0),0)),"")</f>
        <v/>
      </c>
      <c r="G32" s="52" t="str">
        <f>IFERROR(INDEX('Stage 2 System Breakdown'!$D$12:$D$200,MATCH(0,INDEX(COUNTIF($G$1:G31,'Stage 2 System Breakdown'!$D$12:$D$200),0,0),0)),"")</f>
        <v/>
      </c>
      <c r="H32" s="52" t="str">
        <f>IFERROR(INDEX('Stage 2 System Breakdown'!$F$12:$F$200,MATCH(0,INDEX(COUNTIF($H$1:H31,'Stage 2 System Breakdown'!$F$12:$F$200),0,0),0)),"")</f>
        <v/>
      </c>
      <c r="L32" s="69" t="str" cm="1">
        <f t="array" ref="L32">IFERROR(INDEX('Stage 1 Requirements Definition'!$E$12:$E$200,MATCH(0,INDEX(COUNTIF($L$1:L31,'Stage 1 Requirements Definition'!$E$12:$E$200),0,0),0)),"")</f>
        <v/>
      </c>
      <c r="AB32" s="52" t="s">
        <v>364</v>
      </c>
      <c r="AC32" s="52">
        <f>COUNTIF('Stage 2 FMECA'!$G$13:$G$201,AB32)</f>
        <v>0</v>
      </c>
      <c r="AE32" s="52" t="str">
        <f t="array" ref="AE32">IFERROR(INDEX($AB$2:$AB$504,SMALL(IF($AC$2:$AC$504&lt;&gt;0,ROW($AB$2:$AB$504)-ROW($AB$2)+1),ROWS($AB$2:AB32))),"")</f>
        <v/>
      </c>
      <c r="AF32" s="52" t="str">
        <f t="shared" si="0"/>
        <v/>
      </c>
      <c r="AG32" s="65" t="str">
        <f t="shared" ca="1" si="1"/>
        <v/>
      </c>
      <c r="AH32" s="65" t="str">
        <f t="shared" ca="1" si="2"/>
        <v/>
      </c>
      <c r="AI32" s="65">
        <v>31</v>
      </c>
      <c r="AJ32" s="67" t="str">
        <f t="shared" ca="1" si="3"/>
        <v/>
      </c>
      <c r="AK32" s="65" t="str">
        <f t="shared" ca="1" si="4"/>
        <v/>
      </c>
      <c r="AL32" s="65" t="str">
        <f t="shared" ca="1" si="5"/>
        <v/>
      </c>
      <c r="AX32" s="52" t="s">
        <v>423</v>
      </c>
      <c r="AZ32" s="52" t="str">
        <f>IF(ISNUMBER(SEARCH('Standard Search'!$C$11,HiddenSheet!B32)),HiddenSheet!B32,"")</f>
        <v/>
      </c>
      <c r="BA32" s="52" t="str">
        <f t="array" ref="BA32">IFERROR(INDEX($AZ$2:$AZ$504,SMALL(IF($AZ$2:$AZ$504&lt;&gt;"",ROW($AZ$2:$AZ$504)-ROW($AZ$2)+1,""),ROW(BA32)-ROW($BA$2)+1)),"")</f>
        <v/>
      </c>
      <c r="BD32" s="52" t="b">
        <v>0</v>
      </c>
      <c r="BE32" s="52" t="str">
        <f t="array" ref="BE32">IFERROR(INDEX('Stage 3 TQP'!B37:B227,SMALL(IF(TRUE=$BD$2:$BD$200,ROW($BD$2:$BD$200)-ROW(BD32)+1),ROW(31:31))),"")</f>
        <v/>
      </c>
      <c r="BF32" s="52" t="str">
        <f t="array" ref="BF32">IFERROR(INDEX('Stage 3 TQP'!G35:G227,SMALL(IF(TRUE=$BD$2:$BD$200,ROW($BD$2:$BD$200)-ROW(BE32)+1),ROW(31:31))),"")</f>
        <v/>
      </c>
    </row>
    <row r="33" spans="1:58" ht="30">
      <c r="A33" s="223" t="s">
        <v>413</v>
      </c>
      <c r="B33" s="224" t="s">
        <v>424</v>
      </c>
      <c r="C33" s="225">
        <v>2020</v>
      </c>
      <c r="D33" s="226" t="s">
        <v>425</v>
      </c>
      <c r="F33" s="52" t="str">
        <f>IFERROR(INDEX('Stage 2 System Breakdown'!$B$12:$B$200,MATCH(0,INDEX(COUNTIF($F$1:F32,'Stage 2 System Breakdown'!$B$12:$B$200),0,0),0)),"")</f>
        <v/>
      </c>
      <c r="G33" s="52" t="str">
        <f>IFERROR(INDEX('Stage 2 System Breakdown'!$D$12:$D$200,MATCH(0,INDEX(COUNTIF($G$1:G32,'Stage 2 System Breakdown'!$D$12:$D$200),0,0),0)),"")</f>
        <v/>
      </c>
      <c r="H33" s="52" t="str">
        <f>IFERROR(INDEX('Stage 2 System Breakdown'!$F$12:$F$200,MATCH(0,INDEX(COUNTIF($H$1:H32,'Stage 2 System Breakdown'!$F$12:$F$200),0,0),0)),"")</f>
        <v/>
      </c>
      <c r="L33" s="69" t="str" cm="1">
        <f t="array" ref="L33">IFERROR(INDEX('Stage 1 Requirements Definition'!$E$12:$E$200,MATCH(0,INDEX(COUNTIF($L$1:L32,'Stage 1 Requirements Definition'!$E$12:$E$200),0,0),0)),"")</f>
        <v/>
      </c>
      <c r="AB33" s="52" t="s">
        <v>280</v>
      </c>
      <c r="AC33" s="52">
        <f>COUNTIF('Stage 2 FMECA'!$G$13:$G$201,AB33)</f>
        <v>0</v>
      </c>
      <c r="AE33" s="52" t="str">
        <f t="array" ref="AE33">IFERROR(INDEX($AB$2:$AB$504,SMALL(IF($AC$2:$AC$504&lt;&gt;0,ROW($AB$2:$AB$504)-ROW($AB$2)+1),ROWS($AB$2:AB33))),"")</f>
        <v/>
      </c>
      <c r="AF33" s="52" t="str">
        <f t="shared" si="0"/>
        <v/>
      </c>
      <c r="AG33" s="65" t="str">
        <f t="shared" ca="1" si="1"/>
        <v/>
      </c>
      <c r="AH33" s="65" t="str">
        <f t="shared" ca="1" si="2"/>
        <v/>
      </c>
      <c r="AI33" s="65">
        <v>32</v>
      </c>
      <c r="AJ33" s="67" t="str">
        <f t="shared" ca="1" si="3"/>
        <v/>
      </c>
      <c r="AK33" s="65" t="str">
        <f t="shared" ca="1" si="4"/>
        <v/>
      </c>
      <c r="AL33" s="65" t="str">
        <f t="shared" ca="1" si="5"/>
        <v/>
      </c>
      <c r="AX33" s="52" t="s">
        <v>426</v>
      </c>
      <c r="AZ33" s="52" t="str">
        <f>IF(ISNUMBER(SEARCH('Standard Search'!$C$11,HiddenSheet!B33)),HiddenSheet!B33,"")</f>
        <v/>
      </c>
      <c r="BA33" s="52" t="str">
        <f t="array" ref="BA33">IFERROR(INDEX($AZ$2:$AZ$504,SMALL(IF($AZ$2:$AZ$504&lt;&gt;"",ROW($AZ$2:$AZ$504)-ROW($AZ$2)+1,""),ROW(BA33)-ROW($BA$2)+1)),"")</f>
        <v/>
      </c>
      <c r="BD33" s="52" t="b">
        <v>0</v>
      </c>
      <c r="BE33" s="52" t="str">
        <f t="array" ref="BE33">IFERROR(INDEX('Stage 3 TQP'!B48:B228,SMALL(IF(TRUE=$BD$2:$BD$200,ROW($BD$2:$BD$200)-ROW(BD33)+1),ROW(32:32))),"")</f>
        <v/>
      </c>
      <c r="BF33" s="52" t="str">
        <f t="array" ref="BF33">IFERROR(INDEX('Stage 3 TQP'!G36:G228,SMALL(IF(TRUE=$BD$2:$BD$200,ROW($BD$2:$BD$200)-ROW(BE33)+1),ROW(32:32))),"")</f>
        <v/>
      </c>
    </row>
    <row r="34" spans="1:58" ht="30">
      <c r="A34" s="223" t="s">
        <v>413</v>
      </c>
      <c r="B34" s="224" t="s">
        <v>427</v>
      </c>
      <c r="C34" s="225">
        <v>2018</v>
      </c>
      <c r="D34" s="226" t="s">
        <v>425</v>
      </c>
      <c r="F34" s="52" t="str">
        <f>IFERROR(INDEX('Stage 2 System Breakdown'!$B$12:$B$200,MATCH(0,INDEX(COUNTIF($F$1:F33,'Stage 2 System Breakdown'!$B$12:$B$200),0,0),0)),"")</f>
        <v/>
      </c>
      <c r="G34" s="52" t="str">
        <f>IFERROR(INDEX('Stage 2 System Breakdown'!$D$12:$D$200,MATCH(0,INDEX(COUNTIF($G$1:G33,'Stage 2 System Breakdown'!$D$12:$D$200),0,0),0)),"")</f>
        <v/>
      </c>
      <c r="H34" s="52" t="str">
        <f>IFERROR(INDEX('Stage 2 System Breakdown'!$F$12:$F$200,MATCH(0,INDEX(COUNTIF($H$1:H33,'Stage 2 System Breakdown'!$F$12:$F$200),0,0),0)),"")</f>
        <v/>
      </c>
      <c r="L34" s="69" t="str" cm="1">
        <f t="array" ref="L34">IFERROR(INDEX('Stage 1 Requirements Definition'!$E$12:$E$200,MATCH(0,INDEX(COUNTIF($L$1:L33,'Stage 1 Requirements Definition'!$E$12:$E$200),0,0),0)),"")</f>
        <v/>
      </c>
      <c r="AB34" s="52" t="s">
        <v>297</v>
      </c>
      <c r="AC34" s="52">
        <f>COUNTIF('Stage 2 FMECA'!$G$13:$G$201,AB34)</f>
        <v>0</v>
      </c>
      <c r="AE34" s="52" t="str">
        <f t="array" ref="AE34">IFERROR(INDEX($AB$2:$AB$504,SMALL(IF($AC$2:$AC$504&lt;&gt;0,ROW($AB$2:$AB$504)-ROW($AB$2)+1),ROWS($AB$2:AB34))),"")</f>
        <v/>
      </c>
      <c r="AF34" s="52" t="str">
        <f t="shared" ref="AF34:AF54" si="6">IFERROR(INDEX($AC$2:$AC$504,MATCH(AE34,$AB$2:$AB$504,0)),"")</f>
        <v/>
      </c>
      <c r="AG34" s="65" t="str">
        <f t="shared" ca="1" si="1"/>
        <v/>
      </c>
      <c r="AH34" s="65" t="str">
        <f t="shared" ca="1" si="2"/>
        <v/>
      </c>
      <c r="AI34" s="65">
        <v>33</v>
      </c>
      <c r="AJ34" s="67" t="str">
        <f t="shared" ca="1" si="3"/>
        <v/>
      </c>
      <c r="AK34" s="65" t="str">
        <f t="shared" ca="1" si="4"/>
        <v/>
      </c>
      <c r="AL34" s="65" t="str">
        <f t="shared" ca="1" si="5"/>
        <v/>
      </c>
      <c r="AX34" s="52" t="s">
        <v>428</v>
      </c>
      <c r="AZ34" s="52" t="str">
        <f>IF(ISNUMBER(SEARCH('Standard Search'!$C$11,HiddenSheet!B34)),HiddenSheet!B34,"")</f>
        <v/>
      </c>
      <c r="BA34" s="52" t="str">
        <f t="array" ref="BA34">IFERROR(INDEX($AZ$2:$AZ$504,SMALL(IF($AZ$2:$AZ$504&lt;&gt;"",ROW($AZ$2:$AZ$504)-ROW($AZ$2)+1,""),ROW(BA34)-ROW($BA$2)+1)),"")</f>
        <v/>
      </c>
      <c r="BD34" s="52" t="b">
        <v>1</v>
      </c>
      <c r="BE34" s="52" t="str">
        <f t="array" ref="BE34">IFERROR(INDEX('Stage 3 TQP'!B48:B229,SMALL(IF(TRUE=$BD$2:$BD$200,ROW($BD$2:$BD$200)-ROW(BD34)+1),ROW(33:33))),"")</f>
        <v/>
      </c>
      <c r="BF34" s="52" t="str">
        <f t="array" ref="BF34">IFERROR(INDEX('Stage 3 TQP'!G37:G229,SMALL(IF(TRUE=$BD$2:$BD$200,ROW($BD$2:$BD$200)-ROW(BE34)+1),ROW(33:33))),"")</f>
        <v/>
      </c>
    </row>
    <row r="35" spans="1:58" ht="30">
      <c r="A35" s="223" t="s">
        <v>413</v>
      </c>
      <c r="B35" s="224" t="s">
        <v>429</v>
      </c>
      <c r="C35" s="225">
        <v>2019</v>
      </c>
      <c r="D35" s="226" t="s">
        <v>425</v>
      </c>
      <c r="F35" s="52" t="str">
        <f>IFERROR(INDEX('Stage 2 System Breakdown'!$B$12:$B$200,MATCH(0,INDEX(COUNTIF($F$1:F34,'Stage 2 System Breakdown'!$B$12:$B$200),0,0),0)),"")</f>
        <v/>
      </c>
      <c r="G35" s="52" t="str">
        <f>IFERROR(INDEX('Stage 2 System Breakdown'!$D$12:$D$200,MATCH(0,INDEX(COUNTIF($G$1:G34,'Stage 2 System Breakdown'!$D$12:$D$200),0,0),0)),"")</f>
        <v/>
      </c>
      <c r="H35" s="52" t="str">
        <f>IFERROR(INDEX('Stage 2 System Breakdown'!$F$12:$F$200,MATCH(0,INDEX(COUNTIF($H$1:H34,'Stage 2 System Breakdown'!$F$12:$F$200),0,0),0)),"")</f>
        <v/>
      </c>
      <c r="L35" s="69" t="str" cm="1">
        <f t="array" ref="L35">IFERROR(INDEX('Stage 1 Requirements Definition'!$E$12:$E$200,MATCH(0,INDEX(COUNTIF($L$1:L34,'Stage 1 Requirements Definition'!$E$12:$E$200),0,0),0)),"")</f>
        <v/>
      </c>
      <c r="AB35" s="52" t="s">
        <v>311</v>
      </c>
      <c r="AC35" s="52">
        <f>COUNTIF('Stage 2 FMECA'!$G$13:$G$201,AB35)</f>
        <v>0</v>
      </c>
      <c r="AE35" s="52" t="str">
        <f t="array" ref="AE35">IFERROR(INDEX($AB$2:$AB$504,SMALL(IF($AC$2:$AC$504&lt;&gt;0,ROW($AB$2:$AB$504)-ROW($AB$2)+1),ROWS($AB$2:AB35))),"")</f>
        <v/>
      </c>
      <c r="AF35" s="52" t="str">
        <f t="shared" si="6"/>
        <v/>
      </c>
      <c r="AG35" s="65" t="str">
        <f t="shared" ca="1" si="1"/>
        <v/>
      </c>
      <c r="AH35" s="65" t="str">
        <f t="shared" ca="1" si="2"/>
        <v/>
      </c>
      <c r="AI35" s="65">
        <v>34</v>
      </c>
      <c r="AJ35" s="67" t="str">
        <f t="shared" ca="1" si="3"/>
        <v/>
      </c>
      <c r="AK35" s="65" t="str">
        <f t="shared" ca="1" si="4"/>
        <v/>
      </c>
      <c r="AL35" s="65" t="str">
        <f t="shared" ca="1" si="5"/>
        <v/>
      </c>
      <c r="AX35" s="52">
        <v>0</v>
      </c>
      <c r="AZ35" s="52" t="str">
        <f>IF(ISNUMBER(SEARCH('Standard Search'!$C$11,HiddenSheet!B35)),HiddenSheet!B35,"")</f>
        <v/>
      </c>
      <c r="BA35" s="52" t="str">
        <f t="array" ref="BA35">IFERROR(INDEX($AZ$2:$AZ$504,SMALL(IF($AZ$2:$AZ$504&lt;&gt;"",ROW($AZ$2:$AZ$504)-ROW($AZ$2)+1,""),ROW(BA35)-ROW($BA$2)+1)),"")</f>
        <v/>
      </c>
      <c r="BD35" s="52" t="b">
        <v>0</v>
      </c>
      <c r="BE35" s="52" t="str">
        <f t="array" ref="BE35">IFERROR(INDEX('Stage 3 TQP'!B48:B230,SMALL(IF(TRUE=$BD$2:$BD$200,ROW($BD$2:$BD$200)-ROW(BD35)+1),ROW(34:34))),"")</f>
        <v/>
      </c>
      <c r="BF35" s="52" t="str">
        <f t="array" ref="BF35">IFERROR(INDEX('Stage 3 TQP'!G38:G230,SMALL(IF(TRUE=$BD$2:$BD$200,ROW($BD$2:$BD$200)-ROW(BE35)+1),ROW(34:34))),"")</f>
        <v/>
      </c>
    </row>
    <row r="36" spans="1:58" ht="30">
      <c r="A36" s="223" t="s">
        <v>413</v>
      </c>
      <c r="B36" s="224" t="s">
        <v>430</v>
      </c>
      <c r="C36" s="225">
        <v>2021</v>
      </c>
      <c r="D36" s="226" t="s">
        <v>425</v>
      </c>
      <c r="F36" s="52" t="str">
        <f>IFERROR(INDEX('Stage 2 System Breakdown'!$B$12:$B$200,MATCH(0,INDEX(COUNTIF($F$1:F35,'Stage 2 System Breakdown'!$B$12:$B$200),0,0),0)),"")</f>
        <v/>
      </c>
      <c r="G36" s="52" t="str">
        <f>IFERROR(INDEX('Stage 2 System Breakdown'!$D$12:$D$200,MATCH(0,INDEX(COUNTIF($G$1:G35,'Stage 2 System Breakdown'!$D$12:$D$200),0,0),0)),"")</f>
        <v/>
      </c>
      <c r="H36" s="52" t="str">
        <f>IFERROR(INDEX('Stage 2 System Breakdown'!$F$12:$F$200,MATCH(0,INDEX(COUNTIF($H$1:H35,'Stage 2 System Breakdown'!$F$12:$F$200),0,0),0)),"")</f>
        <v/>
      </c>
      <c r="L36" s="69" t="str" cm="1">
        <f t="array" ref="L36">IFERROR(INDEX('Stage 1 Requirements Definition'!$E$12:$E$200,MATCH(0,INDEX(COUNTIF($L$1:L35,'Stage 1 Requirements Definition'!$E$12:$E$200),0,0),0)),"")</f>
        <v/>
      </c>
      <c r="AB36" s="52" t="s">
        <v>323</v>
      </c>
      <c r="AC36" s="52">
        <f>COUNTIF('Stage 2 FMECA'!$G$13:$G$201,AB36)</f>
        <v>0</v>
      </c>
      <c r="AE36" s="52" t="str">
        <f t="array" ref="AE36">IFERROR(INDEX($AB$2:$AB$504,SMALL(IF($AC$2:$AC$504&lt;&gt;0,ROW($AB$2:$AB$504)-ROW($AB$2)+1),ROWS($AB$2:AB36))),"")</f>
        <v/>
      </c>
      <c r="AF36" s="52" t="str">
        <f t="shared" si="6"/>
        <v/>
      </c>
      <c r="AG36" s="65" t="str">
        <f t="shared" ca="1" si="1"/>
        <v/>
      </c>
      <c r="AH36" s="65" t="str">
        <f t="shared" ca="1" si="2"/>
        <v/>
      </c>
      <c r="AI36" s="65">
        <v>35</v>
      </c>
      <c r="AJ36" s="67" t="str">
        <f t="shared" ca="1" si="3"/>
        <v/>
      </c>
      <c r="AK36" s="65" t="str">
        <f t="shared" ca="1" si="4"/>
        <v/>
      </c>
      <c r="AL36" s="65" t="str">
        <f t="shared" ca="1" si="5"/>
        <v/>
      </c>
      <c r="AX36" s="52" t="s">
        <v>431</v>
      </c>
      <c r="AZ36" s="52" t="str">
        <f>IF(ISNUMBER(SEARCH('Standard Search'!$C$11,HiddenSheet!B36)),HiddenSheet!B36,"")</f>
        <v/>
      </c>
      <c r="BA36" s="52" t="str">
        <f t="array" ref="BA36">IFERROR(INDEX($AZ$2:$AZ$504,SMALL(IF($AZ$2:$AZ$504&lt;&gt;"",ROW($AZ$2:$AZ$504)-ROW($AZ$2)+1,""),ROW(BA36)-ROW($BA$2)+1)),"")</f>
        <v/>
      </c>
      <c r="BD36" s="52" t="b">
        <v>0</v>
      </c>
      <c r="BE36" s="52" t="str">
        <f t="array" ref="BE36">IFERROR(INDEX('Stage 3 TQP'!B48:B231,SMALL(IF(TRUE=$BD$2:$BD$200,ROW($BD$2:$BD$200)-ROW(BD36)+1),ROW(35:35))),"")</f>
        <v/>
      </c>
      <c r="BF36" s="52" t="str">
        <f t="array" ref="BF36">IFERROR(INDEX('Stage 3 TQP'!G39:G231,SMALL(IF(TRUE=$BD$2:$BD$200,ROW($BD$2:$BD$200)-ROW(BE36)+1),ROW(35:35))),"")</f>
        <v/>
      </c>
    </row>
    <row r="37" spans="1:58" ht="30">
      <c r="A37" s="223" t="s">
        <v>413</v>
      </c>
      <c r="B37" s="224" t="s">
        <v>432</v>
      </c>
      <c r="C37" s="225">
        <v>2018</v>
      </c>
      <c r="D37" s="226" t="s">
        <v>370</v>
      </c>
      <c r="F37" s="52" t="str">
        <f>IFERROR(INDEX('Stage 2 System Breakdown'!$B$12:$B$200,MATCH(0,INDEX(COUNTIF($F$1:F36,'Stage 2 System Breakdown'!$B$12:$B$200),0,0),0)),"")</f>
        <v/>
      </c>
      <c r="G37" s="52" t="str">
        <f>IFERROR(INDEX('Stage 2 System Breakdown'!$D$12:$D$200,MATCH(0,INDEX(COUNTIF($G$1:G36,'Stage 2 System Breakdown'!$D$12:$D$200),0,0),0)),"")</f>
        <v/>
      </c>
      <c r="H37" s="52" t="str">
        <f>IFERROR(INDEX('Stage 2 System Breakdown'!$F$12:$F$200,MATCH(0,INDEX(COUNTIF($H$1:H36,'Stage 2 System Breakdown'!$F$12:$F$200),0,0),0)),"")</f>
        <v/>
      </c>
      <c r="L37" s="69" t="str" cm="1">
        <f t="array" ref="L37">IFERROR(INDEX('Stage 1 Requirements Definition'!$E$12:$E$200,MATCH(0,INDEX(COUNTIF($L$1:L36,'Stage 1 Requirements Definition'!$E$12:$E$200),0,0),0)),"")</f>
        <v/>
      </c>
      <c r="AB37" s="52" t="s">
        <v>331</v>
      </c>
      <c r="AC37" s="52">
        <f>COUNTIF('Stage 2 FMECA'!$G$13:$G$201,AB37)</f>
        <v>0</v>
      </c>
      <c r="AE37" s="52" t="str">
        <f t="array" ref="AE37">IFERROR(INDEX($AB$2:$AB$504,SMALL(IF($AC$2:$AC$504&lt;&gt;0,ROW($AB$2:$AB$504)-ROW($AB$2)+1),ROWS($AB$2:AB37))),"")</f>
        <v/>
      </c>
      <c r="AF37" s="52" t="str">
        <f t="shared" si="6"/>
        <v/>
      </c>
      <c r="AG37" s="65" t="str">
        <f t="shared" ca="1" si="1"/>
        <v/>
      </c>
      <c r="AH37" s="65" t="str">
        <f t="shared" ca="1" si="2"/>
        <v/>
      </c>
      <c r="AI37" s="65">
        <v>36</v>
      </c>
      <c r="AJ37" s="67" t="str">
        <f t="shared" ca="1" si="3"/>
        <v/>
      </c>
      <c r="AK37" s="65" t="str">
        <f t="shared" ca="1" si="4"/>
        <v/>
      </c>
      <c r="AL37" s="65" t="str">
        <f t="shared" ca="1" si="5"/>
        <v/>
      </c>
      <c r="AX37" s="52" t="s">
        <v>433</v>
      </c>
      <c r="AZ37" s="52" t="str">
        <f>IF(ISNUMBER(SEARCH('Standard Search'!$C$11,HiddenSheet!B37)),HiddenSheet!B37,"")</f>
        <v/>
      </c>
      <c r="BA37" s="52" t="str">
        <f t="array" ref="BA37">IFERROR(INDEX($AZ$2:$AZ$504,SMALL(IF($AZ$2:$AZ$504&lt;&gt;"",ROW($AZ$2:$AZ$504)-ROW($AZ$2)+1,""),ROW(BA37)-ROW($BA$2)+1)),"")</f>
        <v/>
      </c>
      <c r="BD37" s="52" t="b">
        <v>0</v>
      </c>
      <c r="BE37" s="52" t="str">
        <f t="array" ref="BE37">IFERROR(INDEX('Stage 3 TQP'!B48:B232,SMALL(IF(TRUE=$BD$2:$BD$200,ROW($BD$2:$BD$200)-ROW(BD37)+1),ROW(36:36))),"")</f>
        <v/>
      </c>
      <c r="BF37" s="52" t="str">
        <f t="array" ref="BF37">IFERROR(INDEX('Stage 3 TQP'!G40:G232,SMALL(IF(TRUE=$BD$2:$BD$200,ROW($BD$2:$BD$200)-ROW(BE37)+1),ROW(36:36))),"")</f>
        <v/>
      </c>
    </row>
    <row r="38" spans="1:58" ht="30">
      <c r="A38" s="223" t="s">
        <v>413</v>
      </c>
      <c r="B38" s="224" t="s">
        <v>434</v>
      </c>
      <c r="C38" s="225">
        <v>2018</v>
      </c>
      <c r="D38" s="226" t="s">
        <v>370</v>
      </c>
      <c r="F38" s="52" t="str">
        <f>IFERROR(INDEX('Stage 2 System Breakdown'!$B$12:$B$200,MATCH(0,INDEX(COUNTIF($F$1:F37,'Stage 2 System Breakdown'!$B$12:$B$200),0,0),0)),"")</f>
        <v/>
      </c>
      <c r="G38" s="52" t="str">
        <f>IFERROR(INDEX('Stage 2 System Breakdown'!$D$12:$D$200,MATCH(0,INDEX(COUNTIF($G$1:G37,'Stage 2 System Breakdown'!$D$12:$D$200),0,0),0)),"")</f>
        <v/>
      </c>
      <c r="H38" s="52" t="str">
        <f>IFERROR(INDEX('Stage 2 System Breakdown'!$F$12:$F$200,MATCH(0,INDEX(COUNTIF($H$1:H37,'Stage 2 System Breakdown'!$F$12:$F$200),0,0),0)),"")</f>
        <v/>
      </c>
      <c r="L38" s="69" t="str" cm="1">
        <f t="array" ref="L38">IFERROR(INDEX('Stage 1 Requirements Definition'!$E$12:$E$200,MATCH(0,INDEX(COUNTIF($L$1:L37,'Stage 1 Requirements Definition'!$E$12:$E$200),0,0),0)),"")</f>
        <v/>
      </c>
      <c r="AB38" s="52" t="s">
        <v>342</v>
      </c>
      <c r="AC38" s="52">
        <f>COUNTIF('Stage 2 FMECA'!$G$13:$G$201,AB38)</f>
        <v>0</v>
      </c>
      <c r="AE38" s="52" t="str">
        <f t="array" ref="AE38">IFERROR(INDEX($AB$2:$AB$504,SMALL(IF($AC$2:$AC$504&lt;&gt;0,ROW($AB$2:$AB$504)-ROW($AB$2)+1),ROWS($AB$2:AB38))),"")</f>
        <v/>
      </c>
      <c r="AF38" s="52" t="str">
        <f t="shared" si="6"/>
        <v/>
      </c>
      <c r="AG38" s="65" t="str">
        <f t="shared" ca="1" si="1"/>
        <v/>
      </c>
      <c r="AH38" s="65" t="str">
        <f t="shared" ca="1" si="2"/>
        <v/>
      </c>
      <c r="AI38" s="65">
        <v>37</v>
      </c>
      <c r="AJ38" s="67" t="str">
        <f t="shared" ca="1" si="3"/>
        <v/>
      </c>
      <c r="AK38" s="65" t="str">
        <f t="shared" ca="1" si="4"/>
        <v/>
      </c>
      <c r="AL38" s="65" t="str">
        <f t="shared" ca="1" si="5"/>
        <v/>
      </c>
      <c r="AX38" s="52" t="s">
        <v>435</v>
      </c>
      <c r="AZ38" s="52" t="str">
        <f>IF(ISNUMBER(SEARCH('Standard Search'!$C$11,HiddenSheet!B38)),HiddenSheet!B38,"")</f>
        <v/>
      </c>
      <c r="BA38" s="52" t="str">
        <f t="array" ref="BA38">IFERROR(INDEX($AZ$2:$AZ$504,SMALL(IF($AZ$2:$AZ$504&lt;&gt;"",ROW($AZ$2:$AZ$504)-ROW($AZ$2)+1,""),ROW(BA38)-ROW($BA$2)+1)),"")</f>
        <v/>
      </c>
      <c r="BD38" s="52" t="b">
        <v>0</v>
      </c>
      <c r="BE38" s="52" t="str">
        <f t="array" ref="BE38">IFERROR(INDEX('Stage 3 TQP'!B48:B233,SMALL(IF(TRUE=$BD$2:$BD$200,ROW($BD$2:$BD$200)-ROW(BD38)+1),ROW(37:37))),"")</f>
        <v/>
      </c>
      <c r="BF38" s="52" t="str">
        <f t="array" ref="BF38">IFERROR(INDEX('Stage 3 TQP'!G41:G233,SMALL(IF(TRUE=$BD$2:$BD$200,ROW($BD$2:$BD$200)-ROW(BE38)+1),ROW(37:37))),"")</f>
        <v/>
      </c>
    </row>
    <row r="39" spans="1:58" ht="30">
      <c r="A39" s="223" t="s">
        <v>413</v>
      </c>
      <c r="B39" s="224" t="s">
        <v>436</v>
      </c>
      <c r="C39" s="225">
        <v>2020</v>
      </c>
      <c r="D39" s="226" t="s">
        <v>370</v>
      </c>
      <c r="F39" s="52" t="str">
        <f>IFERROR(INDEX('Stage 2 System Breakdown'!$B$12:$B$200,MATCH(0,INDEX(COUNTIF($F$1:F38,'Stage 2 System Breakdown'!$B$12:$B$200),0,0),0)),"")</f>
        <v/>
      </c>
      <c r="G39" s="52" t="str">
        <f>IFERROR(INDEX('Stage 2 System Breakdown'!$D$12:$D$200,MATCH(0,INDEX(COUNTIF($G$1:G38,'Stage 2 System Breakdown'!$D$12:$D$200),0,0),0)),"")</f>
        <v/>
      </c>
      <c r="H39" s="52" t="str">
        <f>IFERROR(INDEX('Stage 2 System Breakdown'!$F$12:$F$200,MATCH(0,INDEX(COUNTIF($H$1:H38,'Stage 2 System Breakdown'!$F$12:$F$200),0,0),0)),"")</f>
        <v/>
      </c>
      <c r="L39" s="69" t="str" cm="1">
        <f t="array" ref="L39">IFERROR(INDEX('Stage 1 Requirements Definition'!$E$12:$E$200,MATCH(0,INDEX(COUNTIF($L$1:L38,'Stage 1 Requirements Definition'!$E$12:$E$200),0,0),0)),"")</f>
        <v/>
      </c>
      <c r="AB39" s="52" t="s">
        <v>350</v>
      </c>
      <c r="AC39" s="52">
        <f>COUNTIF('Stage 2 FMECA'!$G$13:$G$201,AB39)</f>
        <v>0</v>
      </c>
      <c r="AE39" s="52" t="str">
        <f t="array" ref="AE39">IFERROR(INDEX($AB$2:$AB$504,SMALL(IF($AC$2:$AC$504&lt;&gt;0,ROW($AB$2:$AB$504)-ROW($AB$2)+1),ROWS($AB$2:AB39))),"")</f>
        <v/>
      </c>
      <c r="AF39" s="52" t="str">
        <f t="shared" si="6"/>
        <v/>
      </c>
      <c r="AG39" s="65" t="str">
        <f t="shared" ca="1" si="1"/>
        <v/>
      </c>
      <c r="AH39" s="65" t="str">
        <f t="shared" ca="1" si="2"/>
        <v/>
      </c>
      <c r="AI39" s="65">
        <v>38</v>
      </c>
      <c r="AJ39" s="67" t="str">
        <f t="shared" ca="1" si="3"/>
        <v/>
      </c>
      <c r="AK39" s="65" t="str">
        <f t="shared" ca="1" si="4"/>
        <v/>
      </c>
      <c r="AL39" s="65" t="str">
        <f t="shared" ca="1" si="5"/>
        <v/>
      </c>
      <c r="AX39" s="52" t="s">
        <v>437</v>
      </c>
      <c r="AZ39" s="52" t="str">
        <f>IF(ISNUMBER(SEARCH('Standard Search'!$C$11,HiddenSheet!B39)),HiddenSheet!B39,"")</f>
        <v/>
      </c>
      <c r="BA39" s="52" t="str">
        <f t="array" ref="BA39">IFERROR(INDEX($AZ$2:$AZ$504,SMALL(IF($AZ$2:$AZ$504&lt;&gt;"",ROW($AZ$2:$AZ$504)-ROW($AZ$2)+1,""),ROW(BA39)-ROW($BA$2)+1)),"")</f>
        <v/>
      </c>
      <c r="BD39" s="52" t="b">
        <v>0</v>
      </c>
      <c r="BE39" s="52" t="str">
        <f t="array" ref="BE39">IFERROR(INDEX('Stage 3 TQP'!B48:B234,SMALL(IF(TRUE=$BD$2:$BD$200,ROW($BD$2:$BD$200)-ROW(BD39)+1),ROW(38:38))),"")</f>
        <v/>
      </c>
      <c r="BF39" s="52" t="str">
        <f t="array" ref="BF39">IFERROR(INDEX('Stage 3 TQP'!G42:G234,SMALL(IF(TRUE=$BD$2:$BD$200,ROW($BD$2:$BD$200)-ROW(BE39)+1),ROW(38:38))),"")</f>
        <v/>
      </c>
    </row>
    <row r="40" spans="1:58" ht="30">
      <c r="A40" s="223" t="s">
        <v>413</v>
      </c>
      <c r="B40" s="224" t="s">
        <v>438</v>
      </c>
      <c r="C40" s="225">
        <v>2017</v>
      </c>
      <c r="D40" s="226" t="s">
        <v>425</v>
      </c>
      <c r="F40" s="52" t="str">
        <f>IFERROR(INDEX('Stage 2 System Breakdown'!$B$12:$B$200,MATCH(0,INDEX(COUNTIF($F$1:F39,'Stage 2 System Breakdown'!$B$12:$B$200),0,0),0)),"")</f>
        <v/>
      </c>
      <c r="G40" s="52" t="str">
        <f>IFERROR(INDEX('Stage 2 System Breakdown'!$D$12:$D$200,MATCH(0,INDEX(COUNTIF($G$1:G39,'Stage 2 System Breakdown'!$D$12:$D$200),0,0),0)),"")</f>
        <v/>
      </c>
      <c r="H40" s="52" t="str">
        <f>IFERROR(INDEX('Stage 2 System Breakdown'!$F$12:$F$200,MATCH(0,INDEX(COUNTIF($H$1:H39,'Stage 2 System Breakdown'!$F$12:$F$200),0,0),0)),"")</f>
        <v/>
      </c>
      <c r="L40" s="69" t="str" cm="1">
        <f t="array" ref="L40">IFERROR(INDEX('Stage 1 Requirements Definition'!$E$12:$E$200,MATCH(0,INDEX(COUNTIF($L$1:L39,'Stage 1 Requirements Definition'!$E$12:$E$200),0,0),0)),"")</f>
        <v/>
      </c>
      <c r="AB40" s="52" t="s">
        <v>281</v>
      </c>
      <c r="AC40" s="52">
        <f>COUNTIF('Stage 2 FMECA'!$G$13:$G$201,AB40)</f>
        <v>0</v>
      </c>
      <c r="AE40" s="52" t="str">
        <f t="array" ref="AE40">IFERROR(INDEX($AB$2:$AB$504,SMALL(IF($AC$2:$AC$504&lt;&gt;0,ROW($AB$2:$AB$504)-ROW($AB$2)+1),ROWS($AB$2:AB40))),"")</f>
        <v/>
      </c>
      <c r="AF40" s="52" t="str">
        <f t="shared" si="6"/>
        <v/>
      </c>
      <c r="AG40" s="65" t="str">
        <f t="shared" ca="1" si="1"/>
        <v/>
      </c>
      <c r="AH40" s="65" t="str">
        <f t="shared" ca="1" si="2"/>
        <v/>
      </c>
      <c r="AI40" s="65">
        <v>39</v>
      </c>
      <c r="AJ40" s="67" t="str">
        <f t="shared" ca="1" si="3"/>
        <v/>
      </c>
      <c r="AK40" s="65" t="str">
        <f t="shared" ca="1" si="4"/>
        <v/>
      </c>
      <c r="AL40" s="65" t="str">
        <f t="shared" ca="1" si="5"/>
        <v/>
      </c>
      <c r="AX40" s="52" t="s">
        <v>439</v>
      </c>
      <c r="AZ40" s="52" t="str">
        <f>IF(ISNUMBER(SEARCH('Standard Search'!$C$11,HiddenSheet!B40)),HiddenSheet!B40,"")</f>
        <v/>
      </c>
      <c r="BA40" s="52" t="str">
        <f t="array" ref="BA40">IFERROR(INDEX($AZ$2:$AZ$504,SMALL(IF($AZ$2:$AZ$504&lt;&gt;"",ROW($AZ$2:$AZ$504)-ROW($AZ$2)+1,""),ROW(BA40)-ROW($BA$2)+1)),"")</f>
        <v/>
      </c>
      <c r="BD40" s="52" t="b">
        <v>0</v>
      </c>
      <c r="BE40" s="52" t="str">
        <f t="array" ref="BE40">IFERROR(INDEX('Stage 3 TQP'!B48:B235,SMALL(IF(TRUE=$BD$2:$BD$200,ROW($BD$2:$BD$200)-ROW(BD40)+1),ROW(39:39))),"")</f>
        <v/>
      </c>
      <c r="BF40" s="52" t="str">
        <f t="array" ref="BF40">IFERROR(INDEX('Stage 3 TQP'!G43:G235,SMALL(IF(TRUE=$BD$2:$BD$200,ROW($BD$2:$BD$200)-ROW(BE40)+1),ROW(39:39))),"")</f>
        <v/>
      </c>
    </row>
    <row r="41" spans="1:58" ht="30">
      <c r="A41" s="223" t="s">
        <v>413</v>
      </c>
      <c r="B41" s="224" t="s">
        <v>440</v>
      </c>
      <c r="C41" s="225">
        <v>2021</v>
      </c>
      <c r="D41" s="226" t="s">
        <v>411</v>
      </c>
      <c r="F41" s="52" t="str">
        <f>IFERROR(INDEX('Stage 2 System Breakdown'!$B$12:$B$200,MATCH(0,INDEX(COUNTIF($F$1:F40,'Stage 2 System Breakdown'!$B$12:$B$200),0,0),0)),"")</f>
        <v/>
      </c>
      <c r="G41" s="52" t="str">
        <f>IFERROR(INDEX('Stage 2 System Breakdown'!$D$12:$D$200,MATCH(0,INDEX(COUNTIF($G$1:G40,'Stage 2 System Breakdown'!$D$12:$D$200),0,0),0)),"")</f>
        <v/>
      </c>
      <c r="H41" s="52" t="str">
        <f>IFERROR(INDEX('Stage 2 System Breakdown'!$F$12:$F$200,MATCH(0,INDEX(COUNTIF($H$1:H40,'Stage 2 System Breakdown'!$F$12:$F$200),0,0),0)),"")</f>
        <v/>
      </c>
      <c r="L41" s="69" t="str" cm="1">
        <f t="array" ref="L41">IFERROR(INDEX('Stage 1 Requirements Definition'!$E$12:$E$200,MATCH(0,INDEX(COUNTIF($L$1:L40,'Stage 1 Requirements Definition'!$E$12:$E$200),0,0),0)),"")</f>
        <v/>
      </c>
      <c r="AB41" s="52" t="s">
        <v>298</v>
      </c>
      <c r="AC41" s="52">
        <f>COUNTIF('Stage 2 FMECA'!$G$13:$G$201,AB41)</f>
        <v>0</v>
      </c>
      <c r="AE41" s="52" t="str">
        <f t="array" ref="AE41">IFERROR(INDEX($AB$2:$AB$504,SMALL(IF($AC$2:$AC$504&lt;&gt;0,ROW($AB$2:$AB$504)-ROW($AB$2)+1),ROWS($AB$2:AB41))),"")</f>
        <v/>
      </c>
      <c r="AF41" s="52" t="str">
        <f t="shared" si="6"/>
        <v/>
      </c>
      <c r="AG41" s="65" t="str">
        <f t="shared" ca="1" si="1"/>
        <v/>
      </c>
      <c r="AH41" s="65" t="str">
        <f t="shared" ca="1" si="2"/>
        <v/>
      </c>
      <c r="AI41" s="65">
        <v>40</v>
      </c>
      <c r="AJ41" s="67" t="str">
        <f t="shared" ca="1" si="3"/>
        <v/>
      </c>
      <c r="AK41" s="65" t="str">
        <f t="shared" ca="1" si="4"/>
        <v/>
      </c>
      <c r="AL41" s="65" t="str">
        <f t="shared" ca="1" si="5"/>
        <v/>
      </c>
      <c r="AX41" s="52" t="s">
        <v>441</v>
      </c>
      <c r="AZ41" s="52" t="str">
        <f>IF(ISNUMBER(SEARCH('Standard Search'!$C$11,HiddenSheet!B41)),HiddenSheet!B41,"")</f>
        <v/>
      </c>
      <c r="BA41" s="52" t="str">
        <f t="array" ref="BA41">IFERROR(INDEX($AZ$2:$AZ$504,SMALL(IF($AZ$2:$AZ$504&lt;&gt;"",ROW($AZ$2:$AZ$504)-ROW($AZ$2)+1,""),ROW(BA41)-ROW($BA$2)+1)),"")</f>
        <v/>
      </c>
      <c r="BD41" s="52" t="b">
        <v>0</v>
      </c>
      <c r="BE41" s="52" t="str">
        <f t="array" ref="BE41">IFERROR(INDEX('Stage 3 TQP'!B49:B236,SMALL(IF(TRUE=$BD$2:$BD$200,ROW($BD$2:$BD$200)-ROW(BD41)+1),ROW(40:40))),"")</f>
        <v/>
      </c>
      <c r="BF41" s="52" t="str">
        <f t="array" ref="BF41">IFERROR(INDEX('Stage 3 TQP'!G44:G236,SMALL(IF(TRUE=$BD$2:$BD$200,ROW($BD$2:$BD$200)-ROW(BE41)+1),ROW(40:40))),"")</f>
        <v/>
      </c>
    </row>
    <row r="42" spans="1:58" ht="30">
      <c r="A42" s="223" t="s">
        <v>413</v>
      </c>
      <c r="B42" s="224" t="s">
        <v>442</v>
      </c>
      <c r="C42" s="225">
        <v>2014</v>
      </c>
      <c r="D42" s="226" t="s">
        <v>411</v>
      </c>
      <c r="F42" s="52" t="str">
        <f>IFERROR(INDEX('Stage 2 System Breakdown'!$B$12:$B$200,MATCH(0,INDEX(COUNTIF($F$1:F41,'Stage 2 System Breakdown'!$B$12:$B$200),0,0),0)),"")</f>
        <v/>
      </c>
      <c r="G42" s="52" t="str">
        <f>IFERROR(INDEX('Stage 2 System Breakdown'!$D$12:$D$200,MATCH(0,INDEX(COUNTIF($G$1:G41,'Stage 2 System Breakdown'!$D$12:$D$200),0,0),0)),"")</f>
        <v/>
      </c>
      <c r="H42" s="52" t="str">
        <f>IFERROR(INDEX('Stage 2 System Breakdown'!$F$12:$F$200,MATCH(0,INDEX(COUNTIF($H$1:H41,'Stage 2 System Breakdown'!$F$12:$F$200),0,0),0)),"")</f>
        <v/>
      </c>
      <c r="L42" s="69" t="str" cm="1">
        <f t="array" ref="L42">IFERROR(INDEX('Stage 1 Requirements Definition'!$E$12:$E$200,MATCH(0,INDEX(COUNTIF($L$1:L41,'Stage 1 Requirements Definition'!$E$12:$E$200),0,0),0)),"")</f>
        <v/>
      </c>
      <c r="AB42" s="52" t="s">
        <v>312</v>
      </c>
      <c r="AC42" s="52">
        <f>COUNTIF('Stage 2 FMECA'!$G$13:$G$201,AB42)</f>
        <v>0</v>
      </c>
      <c r="AE42" s="52" t="str">
        <f t="array" ref="AE42">IFERROR(INDEX($AB$2:$AB$504,SMALL(IF($AC$2:$AC$504&lt;&gt;0,ROW($AB$2:$AB$504)-ROW($AB$2)+1),ROWS($AB$2:AB42))),"")</f>
        <v/>
      </c>
      <c r="AF42" s="52" t="str">
        <f t="shared" si="6"/>
        <v/>
      </c>
      <c r="AG42" s="65" t="str">
        <f t="shared" ca="1" si="1"/>
        <v/>
      </c>
      <c r="AH42" s="65" t="str">
        <f t="shared" ca="1" si="2"/>
        <v/>
      </c>
      <c r="AI42" s="65">
        <v>41</v>
      </c>
      <c r="AJ42" s="67" t="str">
        <f t="shared" ca="1" si="3"/>
        <v/>
      </c>
      <c r="AK42" s="65" t="str">
        <f t="shared" ca="1" si="4"/>
        <v/>
      </c>
      <c r="AL42" s="65" t="str">
        <f t="shared" ca="1" si="5"/>
        <v/>
      </c>
      <c r="AX42" s="52" t="s">
        <v>443</v>
      </c>
      <c r="AZ42" s="52" t="str">
        <f>IF(ISNUMBER(SEARCH('Standard Search'!$C$11,HiddenSheet!B42)),HiddenSheet!B42,"")</f>
        <v/>
      </c>
      <c r="BA42" s="52" t="str">
        <f t="array" ref="BA42">IFERROR(INDEX($AZ$2:$AZ$504,SMALL(IF($AZ$2:$AZ$504&lt;&gt;"",ROW($AZ$2:$AZ$504)-ROW($AZ$2)+1,""),ROW(BA42)-ROW($BA$2)+1)),"")</f>
        <v/>
      </c>
      <c r="BD42" s="52" t="b">
        <v>0</v>
      </c>
      <c r="BE42" s="52" t="str">
        <f t="array" ref="BE42">IFERROR(INDEX('Stage 3 TQP'!B50:B237,SMALL(IF(TRUE=$BD$2:$BD$200,ROW($BD$2:$BD$200)-ROW(BD42)+1),ROW(41:41))),"")</f>
        <v/>
      </c>
      <c r="BF42" s="52" t="str">
        <f t="array" ref="BF42">IFERROR(INDEX('Stage 3 TQP'!G45:G237,SMALL(IF(TRUE=$BD$2:$BD$200,ROW($BD$2:$BD$200)-ROW(BE42)+1),ROW(41:41))),"")</f>
        <v/>
      </c>
    </row>
    <row r="43" spans="1:58" ht="30">
      <c r="A43" s="223" t="s">
        <v>413</v>
      </c>
      <c r="B43" s="224" t="s">
        <v>444</v>
      </c>
      <c r="C43" s="225">
        <v>2021</v>
      </c>
      <c r="D43" s="226" t="s">
        <v>411</v>
      </c>
      <c r="F43" s="52" t="str">
        <f>IFERROR(INDEX('Stage 2 System Breakdown'!$B$12:$B$200,MATCH(0,INDEX(COUNTIF($F$1:F42,'Stage 2 System Breakdown'!$B$12:$B$200),0,0),0)),"")</f>
        <v/>
      </c>
      <c r="G43" s="52" t="str">
        <f>IFERROR(INDEX('Stage 2 System Breakdown'!$D$12:$D$200,MATCH(0,INDEX(COUNTIF($G$1:G42,'Stage 2 System Breakdown'!$D$12:$D$200),0,0),0)),"")</f>
        <v/>
      </c>
      <c r="H43" s="52" t="str">
        <f>IFERROR(INDEX('Stage 2 System Breakdown'!$F$12:$F$200,MATCH(0,INDEX(COUNTIF($H$1:H42,'Stage 2 System Breakdown'!$F$12:$F$200),0,0),0)),"")</f>
        <v/>
      </c>
      <c r="L43" s="69" t="str" cm="1">
        <f t="array" ref="L43">IFERROR(INDEX('Stage 1 Requirements Definition'!$E$12:$E$200,MATCH(0,INDEX(COUNTIF($L$1:L42,'Stage 1 Requirements Definition'!$E$12:$E$200),0,0),0)),"")</f>
        <v/>
      </c>
      <c r="AB43" s="52" t="s">
        <v>324</v>
      </c>
      <c r="AC43" s="52">
        <f>COUNTIF('Stage 2 FMECA'!$G$13:$G$201,AB43)</f>
        <v>0</v>
      </c>
      <c r="AE43" s="52" t="str">
        <f t="array" ref="AE43">IFERROR(INDEX($AB$2:$AB$504,SMALL(IF($AC$2:$AC$504&lt;&gt;0,ROW($AB$2:$AB$504)-ROW($AB$2)+1),ROWS($AB$2:AB43))),"")</f>
        <v/>
      </c>
      <c r="AF43" s="52" t="str">
        <f t="shared" si="6"/>
        <v/>
      </c>
      <c r="AG43" s="65" t="str">
        <f t="shared" ca="1" si="1"/>
        <v/>
      </c>
      <c r="AH43" s="65" t="str">
        <f t="shared" ca="1" si="2"/>
        <v/>
      </c>
      <c r="AI43" s="65">
        <v>42</v>
      </c>
      <c r="AJ43" s="67" t="str">
        <f t="shared" ca="1" si="3"/>
        <v/>
      </c>
      <c r="AK43" s="65" t="str">
        <f t="shared" ca="1" si="4"/>
        <v/>
      </c>
      <c r="AL43" s="65" t="str">
        <f t="shared" ca="1" si="5"/>
        <v/>
      </c>
      <c r="AX43" s="52" t="s">
        <v>445</v>
      </c>
      <c r="AZ43" s="52" t="str">
        <f>IF(ISNUMBER(SEARCH('Standard Search'!$C$11,HiddenSheet!B43)),HiddenSheet!B43,"")</f>
        <v/>
      </c>
      <c r="BA43" s="52" t="str">
        <f t="array" ref="BA43">IFERROR(INDEX($AZ$2:$AZ$504,SMALL(IF($AZ$2:$AZ$504&lt;&gt;"",ROW($AZ$2:$AZ$504)-ROW($AZ$2)+1,""),ROW(BA43)-ROW($BA$2)+1)),"")</f>
        <v/>
      </c>
      <c r="BD43" s="52" t="b">
        <v>0</v>
      </c>
      <c r="BE43" s="52" t="str">
        <f t="array" ref="BE43">IFERROR(INDEX('Stage 3 TQP'!B51:B238,SMALL(IF(TRUE=$BD$2:$BD$200,ROW($BD$2:$BD$200)-ROW(BD43)+1),ROW(42:42))),"")</f>
        <v/>
      </c>
      <c r="BF43" s="52" t="str">
        <f t="array" ref="BF43">IFERROR(INDEX('Stage 3 TQP'!G46:G238,SMALL(IF(TRUE=$BD$2:$BD$200,ROW($BD$2:$BD$200)-ROW(BE43)+1),ROW(42:42))),"")</f>
        <v/>
      </c>
    </row>
    <row r="44" spans="1:58" ht="30">
      <c r="A44" s="223" t="s">
        <v>413</v>
      </c>
      <c r="B44" s="224" t="s">
        <v>446</v>
      </c>
      <c r="C44" s="225">
        <v>2016</v>
      </c>
      <c r="D44" s="226" t="s">
        <v>411</v>
      </c>
      <c r="F44" s="52" t="str">
        <f>IFERROR(INDEX('Stage 2 System Breakdown'!$B$12:$B$200,MATCH(0,INDEX(COUNTIF($F$1:F43,'Stage 2 System Breakdown'!$B$12:$B$200),0,0),0)),"")</f>
        <v/>
      </c>
      <c r="G44" s="52" t="str">
        <f>IFERROR(INDEX('Stage 2 System Breakdown'!$D$12:$D$200,MATCH(0,INDEX(COUNTIF($G$1:G43,'Stage 2 System Breakdown'!$D$12:$D$200),0,0),0)),"")</f>
        <v/>
      </c>
      <c r="H44" s="52" t="str">
        <f>IFERROR(INDEX('Stage 2 System Breakdown'!$F$12:$F$200,MATCH(0,INDEX(COUNTIF($H$1:H43,'Stage 2 System Breakdown'!$F$12:$F$200),0,0),0)),"")</f>
        <v/>
      </c>
      <c r="L44" s="69" t="str" cm="1">
        <f t="array" ref="L44">IFERROR(INDEX('Stage 1 Requirements Definition'!$E$12:$E$200,MATCH(0,INDEX(COUNTIF($L$1:L43,'Stage 1 Requirements Definition'!$E$12:$E$200),0,0),0)),"")</f>
        <v/>
      </c>
      <c r="AB44" s="52" t="s">
        <v>447</v>
      </c>
      <c r="AC44" s="52">
        <f>COUNTIF('Stage 2 FMECA'!$G$13:$G$201,AB44)</f>
        <v>0</v>
      </c>
      <c r="AE44" s="52" t="str">
        <f t="array" ref="AE44">IFERROR(INDEX($AB$2:$AB$504,SMALL(IF($AC$2:$AC$504&lt;&gt;0,ROW($AB$2:$AB$504)-ROW($AB$2)+1),ROWS($AB$2:AB44))),"")</f>
        <v/>
      </c>
      <c r="AF44" s="52" t="str">
        <f t="shared" si="6"/>
        <v/>
      </c>
      <c r="AG44" s="65" t="str">
        <f t="shared" ca="1" si="1"/>
        <v/>
      </c>
      <c r="AH44" s="65" t="str">
        <f t="shared" ca="1" si="2"/>
        <v/>
      </c>
      <c r="AI44" s="65">
        <v>43</v>
      </c>
      <c r="AJ44" s="67" t="str">
        <f t="shared" ca="1" si="3"/>
        <v/>
      </c>
      <c r="AK44" s="65" t="str">
        <f t="shared" ca="1" si="4"/>
        <v/>
      </c>
      <c r="AL44" s="65" t="str">
        <f t="shared" ca="1" si="5"/>
        <v/>
      </c>
      <c r="AX44" s="52" t="s">
        <v>448</v>
      </c>
      <c r="AZ44" s="52" t="str">
        <f>IF(ISNUMBER(SEARCH('Standard Search'!$C$11,HiddenSheet!B44)),HiddenSheet!B44,"")</f>
        <v/>
      </c>
      <c r="BA44" s="52" t="str">
        <f t="array" ref="BA44">IFERROR(INDEX($AZ$2:$AZ$504,SMALL(IF($AZ$2:$AZ$504&lt;&gt;"",ROW($AZ$2:$AZ$504)-ROW($AZ$2)+1,""),ROW(BA44)-ROW($BA$2)+1)),"")</f>
        <v/>
      </c>
      <c r="BD44" s="52" t="b">
        <v>0</v>
      </c>
      <c r="BE44" s="52" t="str">
        <f t="array" ref="BE44">IFERROR(INDEX('Stage 3 TQP'!B52:B239,SMALL(IF(TRUE=$BD$2:$BD$200,ROW($BD$2:$BD$200)-ROW(BD44)+1),ROW(43:43))),"")</f>
        <v/>
      </c>
      <c r="BF44" s="52" t="str">
        <f t="array" ref="BF44">IFERROR(INDEX('Stage 3 TQP'!G47:G239,SMALL(IF(TRUE=$BD$2:$BD$200,ROW($BD$2:$BD$200)-ROW(BE44)+1),ROW(43:43))),"")</f>
        <v/>
      </c>
    </row>
    <row r="45" spans="1:58" ht="30">
      <c r="A45" s="223" t="s">
        <v>413</v>
      </c>
      <c r="B45" s="227" t="s">
        <v>449</v>
      </c>
      <c r="C45" s="228">
        <v>2018</v>
      </c>
      <c r="D45" s="226" t="s">
        <v>411</v>
      </c>
      <c r="F45" s="52" t="str">
        <f>IFERROR(INDEX('Stage 2 System Breakdown'!$B$12:$B$200,MATCH(0,INDEX(COUNTIF($F$1:F44,'Stage 2 System Breakdown'!$B$12:$B$200),0,0),0)),"")</f>
        <v/>
      </c>
      <c r="G45" s="52" t="str">
        <f>IFERROR(INDEX('Stage 2 System Breakdown'!$D$12:$D$200,MATCH(0,INDEX(COUNTIF($G$1:G44,'Stage 2 System Breakdown'!$D$12:$D$200),0,0),0)),"")</f>
        <v/>
      </c>
      <c r="H45" s="52" t="str">
        <f>IFERROR(INDEX('Stage 2 System Breakdown'!$F$12:$F$200,MATCH(0,INDEX(COUNTIF($H$1:H44,'Stage 2 System Breakdown'!$F$12:$F$200),0,0),0)),"")</f>
        <v/>
      </c>
      <c r="L45" s="69" t="str" cm="1">
        <f t="array" ref="L45">IFERROR(INDEX('Stage 1 Requirements Definition'!$E$12:$E$200,MATCH(0,INDEX(COUNTIF($L$1:L44,'Stage 1 Requirements Definition'!$E$12:$E$200),0,0),0)),"")</f>
        <v/>
      </c>
      <c r="AB45" s="52" t="s">
        <v>343</v>
      </c>
      <c r="AC45" s="52">
        <f>COUNTIF('Stage 2 FMECA'!$G$13:$G$201,AB45)</f>
        <v>0</v>
      </c>
      <c r="AE45" s="52" t="str">
        <f t="array" ref="AE45">IFERROR(INDEX($AB$2:$AB$504,SMALL(IF($AC$2:$AC$504&lt;&gt;0,ROW($AB$2:$AB$504)-ROW($AB$2)+1),ROWS($AB$2:AB45))),"")</f>
        <v/>
      </c>
      <c r="AF45" s="52" t="str">
        <f t="shared" si="6"/>
        <v/>
      </c>
      <c r="AG45" s="65" t="str">
        <f t="shared" ca="1" si="1"/>
        <v/>
      </c>
      <c r="AH45" s="65" t="str">
        <f t="shared" ca="1" si="2"/>
        <v/>
      </c>
      <c r="AI45" s="65">
        <v>44</v>
      </c>
      <c r="AJ45" s="67" t="str">
        <f t="shared" ca="1" si="3"/>
        <v/>
      </c>
      <c r="AK45" s="65" t="str">
        <f t="shared" ca="1" si="4"/>
        <v/>
      </c>
      <c r="AL45" s="65" t="str">
        <f t="shared" ca="1" si="5"/>
        <v/>
      </c>
      <c r="AX45" s="52" t="s">
        <v>450</v>
      </c>
      <c r="AZ45" s="52" t="str">
        <f>IF(ISNUMBER(SEARCH('Standard Search'!$C$11,HiddenSheet!B45)),HiddenSheet!B45,"")</f>
        <v/>
      </c>
      <c r="BA45" s="52" t="str">
        <f t="array" ref="BA45">IFERROR(INDEX($AZ$2:$AZ$504,SMALL(IF($AZ$2:$AZ$504&lt;&gt;"",ROW($AZ$2:$AZ$504)-ROW($AZ$2)+1,""),ROW(BA45)-ROW($BA$2)+1)),"")</f>
        <v/>
      </c>
      <c r="BD45" s="52" t="b">
        <v>0</v>
      </c>
      <c r="BE45" s="52" t="str">
        <f t="array" ref="BE45">IFERROR(INDEX('Stage 3 TQP'!B53:B240,SMALL(IF(TRUE=$BD$2:$BD$200,ROW($BD$2:$BD$200)-ROW(BD45)+1),ROW(44:44))),"")</f>
        <v/>
      </c>
      <c r="BF45" s="52" t="str">
        <f t="array" ref="BF45">IFERROR(INDEX('Stage 3 TQP'!G48:G240,SMALL(IF(TRUE=$BD$2:$BD$200,ROW($BD$2:$BD$200)-ROW(BE45)+1),ROW(44:44))),"")</f>
        <v/>
      </c>
    </row>
    <row r="46" spans="1:58" ht="30">
      <c r="A46" s="223" t="s">
        <v>413</v>
      </c>
      <c r="B46" s="227" t="s">
        <v>451</v>
      </c>
      <c r="C46" s="228">
        <v>2021</v>
      </c>
      <c r="D46" s="226" t="s">
        <v>411</v>
      </c>
      <c r="F46" s="52" t="str">
        <f>IFERROR(INDEX('Stage 2 System Breakdown'!$B$12:$B$200,MATCH(0,INDEX(COUNTIF($F$1:F45,'Stage 2 System Breakdown'!$B$12:$B$200),0,0),0)),"")</f>
        <v/>
      </c>
      <c r="G46" s="52" t="str">
        <f>IFERROR(INDEX('Stage 2 System Breakdown'!$D$12:$D$200,MATCH(0,INDEX(COUNTIF($G$1:G45,'Stage 2 System Breakdown'!$D$12:$D$200),0,0),0)),"")</f>
        <v/>
      </c>
      <c r="H46" s="52" t="str">
        <f>IFERROR(INDEX('Stage 2 System Breakdown'!$F$12:$F$200,MATCH(0,INDEX(COUNTIF($H$1:H45,'Stage 2 System Breakdown'!$F$12:$F$200),0,0),0)),"")</f>
        <v/>
      </c>
      <c r="L46" s="69" t="str" cm="1">
        <f t="array" ref="L46">IFERROR(INDEX('Stage 1 Requirements Definition'!$E$12:$E$200,MATCH(0,INDEX(COUNTIF($L$1:L45,'Stage 1 Requirements Definition'!$E$12:$E$200),0,0),0)),"")</f>
        <v/>
      </c>
      <c r="AB46" s="52" t="s">
        <v>282</v>
      </c>
      <c r="AC46" s="52">
        <f>COUNTIF('Stage 2 FMECA'!$G$13:$G$201,AB46)</f>
        <v>0</v>
      </c>
      <c r="AE46" s="52" t="str">
        <f t="array" ref="AE46">IFERROR(INDEX($AB$2:$AB$504,SMALL(IF($AC$2:$AC$504&lt;&gt;0,ROW($AB$2:$AB$504)-ROW($AB$2)+1),ROWS($AB$2:AB46))),"")</f>
        <v/>
      </c>
      <c r="AF46" s="52" t="str">
        <f t="shared" si="6"/>
        <v/>
      </c>
      <c r="AG46" s="65" t="str">
        <f t="shared" ca="1" si="1"/>
        <v/>
      </c>
      <c r="AH46" s="65" t="str">
        <f t="shared" ca="1" si="2"/>
        <v/>
      </c>
      <c r="AI46" s="65">
        <v>45</v>
      </c>
      <c r="AJ46" s="67" t="str">
        <f t="shared" ca="1" si="3"/>
        <v/>
      </c>
      <c r="AK46" s="65" t="str">
        <f t="shared" ca="1" si="4"/>
        <v/>
      </c>
      <c r="AL46" s="65" t="str">
        <f t="shared" ca="1" si="5"/>
        <v/>
      </c>
      <c r="AX46" s="52" t="s">
        <v>452</v>
      </c>
      <c r="AZ46" s="52" t="str">
        <f>IF(ISNUMBER(SEARCH('Standard Search'!$C$11,HiddenSheet!B46)),HiddenSheet!B46,"")</f>
        <v/>
      </c>
      <c r="BA46" s="52" t="str">
        <f t="array" ref="BA46">IFERROR(INDEX($AZ$2:$AZ$504,SMALL(IF($AZ$2:$AZ$504&lt;&gt;"",ROW($AZ$2:$AZ$504)-ROW($AZ$2)+1,""),ROW(BA46)-ROW($BA$2)+1)),"")</f>
        <v/>
      </c>
      <c r="BD46" s="52" t="b">
        <v>0</v>
      </c>
      <c r="BE46" s="52" t="str">
        <f t="array" ref="BE46">IFERROR(INDEX('Stage 3 TQP'!B54:B241,SMALL(IF(TRUE=$BD$2:$BD$200,ROW($BD$2:$BD$200)-ROW(BD46)+1),ROW(45:45))),"")</f>
        <v/>
      </c>
      <c r="BF46" s="52" t="str">
        <f t="array" ref="BF46">IFERROR(INDEX('Stage 3 TQP'!G49:G241,SMALL(IF(TRUE=$BD$2:$BD$200,ROW($BD$2:$BD$200)-ROW(BE46)+1),ROW(45:45))),"")</f>
        <v/>
      </c>
    </row>
    <row r="47" spans="1:58" ht="30">
      <c r="A47" s="223" t="s">
        <v>413</v>
      </c>
      <c r="B47" s="224" t="s">
        <v>453</v>
      </c>
      <c r="C47" s="225">
        <v>2013</v>
      </c>
      <c r="D47" s="226" t="s">
        <v>411</v>
      </c>
      <c r="F47" s="52" t="str">
        <f>IFERROR(INDEX('Stage 2 System Breakdown'!$B$12:$B$200,MATCH(0,INDEX(COUNTIF($F$1:F46,'Stage 2 System Breakdown'!$B$12:$B$200),0,0),0)),"")</f>
        <v/>
      </c>
      <c r="G47" s="52" t="str">
        <f>IFERROR(INDEX('Stage 2 System Breakdown'!$D$12:$D$200,MATCH(0,INDEX(COUNTIF($G$1:G46,'Stage 2 System Breakdown'!$D$12:$D$200),0,0),0)),"")</f>
        <v/>
      </c>
      <c r="H47" s="52" t="str">
        <f>IFERROR(INDEX('Stage 2 System Breakdown'!$F$12:$F$200,MATCH(0,INDEX(COUNTIF($H$1:H46,'Stage 2 System Breakdown'!$F$12:$F$200),0,0),0)),"")</f>
        <v/>
      </c>
      <c r="L47" s="69" t="str" cm="1">
        <f t="array" ref="L47">IFERROR(INDEX('Stage 1 Requirements Definition'!$E$12:$E$200,MATCH(0,INDEX(COUNTIF($L$1:L46,'Stage 1 Requirements Definition'!$E$12:$E$200),0,0),0)),"")</f>
        <v/>
      </c>
      <c r="AB47" s="52" t="s">
        <v>299</v>
      </c>
      <c r="AC47" s="52">
        <f>COUNTIF('Stage 2 FMECA'!$G$13:$G$201,AB47)</f>
        <v>0</v>
      </c>
      <c r="AE47" s="52" t="str">
        <f t="array" ref="AE47">IFERROR(INDEX($AB$2:$AB$504,SMALL(IF($AC$2:$AC$504&lt;&gt;0,ROW($AB$2:$AB$504)-ROW($AB$2)+1),ROWS($AB$2:AB47))),"")</f>
        <v/>
      </c>
      <c r="AF47" s="52" t="str">
        <f t="shared" si="6"/>
        <v/>
      </c>
      <c r="AG47" s="65" t="str">
        <f t="shared" ca="1" si="1"/>
        <v/>
      </c>
      <c r="AH47" s="65" t="str">
        <f t="shared" ca="1" si="2"/>
        <v/>
      </c>
      <c r="AI47" s="65">
        <v>46</v>
      </c>
      <c r="AJ47" s="67" t="str">
        <f t="shared" ca="1" si="3"/>
        <v/>
      </c>
      <c r="AK47" s="65" t="str">
        <f t="shared" ca="1" si="4"/>
        <v/>
      </c>
      <c r="AL47" s="65" t="str">
        <f t="shared" ca="1" si="5"/>
        <v/>
      </c>
      <c r="AX47" s="52" t="s">
        <v>454</v>
      </c>
      <c r="AZ47" s="52" t="str">
        <f>IF(ISNUMBER(SEARCH('Standard Search'!$C$11,HiddenSheet!B47)),HiddenSheet!B47,"")</f>
        <v/>
      </c>
      <c r="BA47" s="52" t="str">
        <f t="array" ref="BA47">IFERROR(INDEX($AZ$2:$AZ$504,SMALL(IF($AZ$2:$AZ$504&lt;&gt;"",ROW($AZ$2:$AZ$504)-ROW($AZ$2)+1,""),ROW(BA47)-ROW($BA$2)+1)),"")</f>
        <v/>
      </c>
      <c r="BD47" s="52" t="b">
        <v>0</v>
      </c>
      <c r="BE47" s="52" t="str">
        <f t="array" ref="BE47">IFERROR(INDEX('Stage 3 TQP'!B55:B242,SMALL(IF(TRUE=$BD$2:$BD$200,ROW($BD$2:$BD$200)-ROW(BD47)+1),ROW(46:46))),"")</f>
        <v/>
      </c>
      <c r="BF47" s="52" t="str">
        <f t="array" ref="BF47">IFERROR(INDEX('Stage 3 TQP'!G50:G242,SMALL(IF(TRUE=$BD$2:$BD$200,ROW($BD$2:$BD$200)-ROW(BE47)+1),ROW(46:46))),"")</f>
        <v/>
      </c>
    </row>
    <row r="48" spans="1:58" ht="30">
      <c r="A48" s="223" t="s">
        <v>413</v>
      </c>
      <c r="B48" s="224" t="s">
        <v>455</v>
      </c>
      <c r="C48" s="225">
        <v>2021</v>
      </c>
      <c r="D48" s="226" t="s">
        <v>411</v>
      </c>
      <c r="F48" s="52" t="str">
        <f>IFERROR(INDEX('Stage 2 System Breakdown'!$B$12:$B$200,MATCH(0,INDEX(COUNTIF($F$1:F47,'Stage 2 System Breakdown'!$B$12:$B$200),0,0),0)),"")</f>
        <v/>
      </c>
      <c r="G48" s="52" t="str">
        <f>IFERROR(INDEX('Stage 2 System Breakdown'!$D$12:$D$200,MATCH(0,INDEX(COUNTIF($G$1:G47,'Stage 2 System Breakdown'!$D$12:$D$200),0,0),0)),"")</f>
        <v/>
      </c>
      <c r="H48" s="52" t="str">
        <f>IFERROR(INDEX('Stage 2 System Breakdown'!$F$12:$F$200,MATCH(0,INDEX(COUNTIF($H$1:H47,'Stage 2 System Breakdown'!$F$12:$F$200),0,0),0)),"")</f>
        <v/>
      </c>
      <c r="L48" s="69" t="str" cm="1">
        <f t="array" ref="L48">IFERROR(INDEX('Stage 1 Requirements Definition'!$E$12:$E$200,MATCH(0,INDEX(COUNTIF($L$1:L47,'Stage 1 Requirements Definition'!$E$12:$E$200),0,0),0)),"")</f>
        <v/>
      </c>
      <c r="AB48" s="52" t="s">
        <v>313</v>
      </c>
      <c r="AC48" s="52">
        <f>COUNTIF('Stage 2 FMECA'!$G$13:$G$201,AB48)</f>
        <v>0</v>
      </c>
      <c r="AE48" s="52" t="str">
        <f t="array" ref="AE48">IFERROR(INDEX($AB$2:$AB$504,SMALL(IF($AC$2:$AC$504&lt;&gt;0,ROW($AB$2:$AB$504)-ROW($AB$2)+1),ROWS($AB$2:AB48))),"")</f>
        <v/>
      </c>
      <c r="AF48" s="52" t="str">
        <f t="shared" si="6"/>
        <v/>
      </c>
      <c r="AG48" s="65" t="str">
        <f t="shared" ca="1" si="1"/>
        <v/>
      </c>
      <c r="AH48" s="65" t="str">
        <f t="shared" ca="1" si="2"/>
        <v/>
      </c>
      <c r="AI48" s="65">
        <v>47</v>
      </c>
      <c r="AJ48" s="67" t="str">
        <f t="shared" ca="1" si="3"/>
        <v/>
      </c>
      <c r="AK48" s="65" t="str">
        <f t="shared" ca="1" si="4"/>
        <v/>
      </c>
      <c r="AL48" s="65" t="str">
        <f t="shared" ca="1" si="5"/>
        <v/>
      </c>
      <c r="AX48" s="52" t="s">
        <v>456</v>
      </c>
      <c r="AZ48" s="52" t="str">
        <f>IF(ISNUMBER(SEARCH('Standard Search'!$C$11,HiddenSheet!B48)),HiddenSheet!B48,"")</f>
        <v/>
      </c>
      <c r="BA48" s="52" t="str">
        <f t="array" ref="BA48">IFERROR(INDEX($AZ$2:$AZ$504,SMALL(IF($AZ$2:$AZ$504&lt;&gt;"",ROW($AZ$2:$AZ$504)-ROW($AZ$2)+1,""),ROW(BA48)-ROW($BA$2)+1)),"")</f>
        <v/>
      </c>
      <c r="BD48" s="52" t="b">
        <v>0</v>
      </c>
      <c r="BE48" s="52" t="str">
        <f t="array" ref="BE48">IFERROR(INDEX('Stage 3 TQP'!B56:B243,SMALL(IF(TRUE=$BD$2:$BD$200,ROW($BD$2:$BD$200)-ROW(BD48)+1),ROW(47:47))),"")</f>
        <v/>
      </c>
      <c r="BF48" s="52" t="str">
        <f t="array" ref="BF48">IFERROR(INDEX('Stage 3 TQP'!G51:G243,SMALL(IF(TRUE=$BD$2:$BD$200,ROW($BD$2:$BD$200)-ROW(BE48)+1),ROW(47:47))),"")</f>
        <v/>
      </c>
    </row>
    <row r="49" spans="1:58" ht="30">
      <c r="A49" s="223" t="s">
        <v>413</v>
      </c>
      <c r="B49" s="224" t="s">
        <v>457</v>
      </c>
      <c r="C49" s="225">
        <v>2021</v>
      </c>
      <c r="D49" s="226" t="s">
        <v>411</v>
      </c>
      <c r="F49" s="52" t="str">
        <f>IFERROR(INDEX('Stage 2 System Breakdown'!$B$12:$B$200,MATCH(0,INDEX(COUNTIF($F$1:F48,'Stage 2 System Breakdown'!$B$12:$B$200),0,0),0)),"")</f>
        <v/>
      </c>
      <c r="G49" s="52" t="str">
        <f>IFERROR(INDEX('Stage 2 System Breakdown'!$D$12:$D$200,MATCH(0,INDEX(COUNTIF($G$1:G48,'Stage 2 System Breakdown'!$D$12:$D$200),0,0),0)),"")</f>
        <v/>
      </c>
      <c r="H49" s="52" t="str">
        <f>IFERROR(INDEX('Stage 2 System Breakdown'!$F$12:$F$200,MATCH(0,INDEX(COUNTIF($H$1:H48,'Stage 2 System Breakdown'!$F$12:$F$200),0,0),0)),"")</f>
        <v/>
      </c>
      <c r="L49" s="69" t="str" cm="1">
        <f t="array" ref="L49">IFERROR(INDEX('Stage 1 Requirements Definition'!$E$12:$E$200,MATCH(0,INDEX(COUNTIF($L$1:L48,'Stage 1 Requirements Definition'!$E$12:$E$200),0,0),0)),"")</f>
        <v/>
      </c>
      <c r="AB49" s="52" t="s">
        <v>325</v>
      </c>
      <c r="AC49" s="52">
        <f>COUNTIF('Stage 2 FMECA'!$G$13:$G$201,AB49)</f>
        <v>0</v>
      </c>
      <c r="AE49" s="52" t="str">
        <f t="array" ref="AE49">IFERROR(INDEX($AB$2:$AB$504,SMALL(IF($AC$2:$AC$504&lt;&gt;0,ROW($AB$2:$AB$504)-ROW($AB$2)+1),ROWS($AB$2:AB49))),"")</f>
        <v/>
      </c>
      <c r="AF49" s="52" t="str">
        <f t="shared" si="6"/>
        <v/>
      </c>
      <c r="AG49" s="65" t="str">
        <f t="shared" ca="1" si="1"/>
        <v/>
      </c>
      <c r="AH49" s="65" t="str">
        <f t="shared" ca="1" si="2"/>
        <v/>
      </c>
      <c r="AI49" s="65">
        <v>48</v>
      </c>
      <c r="AJ49" s="67" t="str">
        <f t="shared" ca="1" si="3"/>
        <v/>
      </c>
      <c r="AK49" s="65" t="str">
        <f t="shared" ca="1" si="4"/>
        <v/>
      </c>
      <c r="AL49" s="65" t="str">
        <f t="shared" ca="1" si="5"/>
        <v/>
      </c>
      <c r="AX49" s="52" t="s">
        <v>458</v>
      </c>
      <c r="AZ49" s="52" t="str">
        <f>IF(ISNUMBER(SEARCH('Standard Search'!$C$11,HiddenSheet!B49)),HiddenSheet!B49,"")</f>
        <v/>
      </c>
      <c r="BA49" s="52" t="str">
        <f t="array" ref="BA49">IFERROR(INDEX($AZ$2:$AZ$504,SMALL(IF($AZ$2:$AZ$504&lt;&gt;"",ROW($AZ$2:$AZ$504)-ROW($AZ$2)+1,""),ROW(BA49)-ROW($BA$2)+1)),"")</f>
        <v/>
      </c>
      <c r="BD49" s="52" t="b">
        <v>0</v>
      </c>
      <c r="BE49" s="52" t="str">
        <f t="array" ref="BE49">IFERROR(INDEX('Stage 3 TQP'!B57:B244,SMALL(IF(TRUE=$BD$2:$BD$200,ROW($BD$2:$BD$200)-ROW(BD49)+1),ROW(48:48))),"")</f>
        <v/>
      </c>
      <c r="BF49" s="52" t="str">
        <f t="array" ref="BF49">IFERROR(INDEX('Stage 3 TQP'!G52:G244,SMALL(IF(TRUE=$BD$2:$BD$200,ROW($BD$2:$BD$200)-ROW(BE49)+1),ROW(48:48))),"")</f>
        <v/>
      </c>
    </row>
    <row r="50" spans="1:58" ht="30">
      <c r="A50" s="223" t="s">
        <v>413</v>
      </c>
      <c r="B50" s="224" t="s">
        <v>459</v>
      </c>
      <c r="C50" s="225">
        <v>2020</v>
      </c>
      <c r="D50" s="226" t="s">
        <v>411</v>
      </c>
      <c r="F50" s="52" t="str">
        <f>IFERROR(INDEX('Stage 2 System Breakdown'!$B$12:$B$200,MATCH(0,INDEX(COUNTIF($F$1:F49,'Stage 2 System Breakdown'!$B$12:$B$200),0,0),0)),"")</f>
        <v/>
      </c>
      <c r="G50" s="52" t="str">
        <f>IFERROR(INDEX('Stage 2 System Breakdown'!$D$12:$D$200,MATCH(0,INDEX(COUNTIF($G$1:G49,'Stage 2 System Breakdown'!$D$12:$D$200),0,0),0)),"")</f>
        <v/>
      </c>
      <c r="H50" s="52" t="str">
        <f>IFERROR(INDEX('Stage 2 System Breakdown'!$F$12:$F$200,MATCH(0,INDEX(COUNTIF($H$1:H49,'Stage 2 System Breakdown'!$F$12:$F$200),0,0),0)),"")</f>
        <v/>
      </c>
      <c r="L50" s="69" t="str" cm="1">
        <f t="array" ref="L50">IFERROR(INDEX('Stage 1 Requirements Definition'!$E$12:$E$200,MATCH(0,INDEX(COUNTIF($L$1:L49,'Stage 1 Requirements Definition'!$E$12:$E$200),0,0),0)),"")</f>
        <v/>
      </c>
      <c r="AB50" s="52" t="s">
        <v>333</v>
      </c>
      <c r="AC50" s="52">
        <f>COUNTIF('Stage 2 FMECA'!$G$13:$G$201,AB50)</f>
        <v>0</v>
      </c>
      <c r="AE50" s="52" t="str">
        <f t="array" ref="AE50">IFERROR(INDEX($AB$2:$AB$504,SMALL(IF($AC$2:$AC$504&lt;&gt;0,ROW($AB$2:$AB$504)-ROW($AB$2)+1),ROWS($AB$2:AB50))),"")</f>
        <v/>
      </c>
      <c r="AF50" s="52" t="str">
        <f t="shared" si="6"/>
        <v/>
      </c>
      <c r="AG50" s="65" t="str">
        <f t="shared" ca="1" si="1"/>
        <v/>
      </c>
      <c r="AH50" s="65" t="str">
        <f t="shared" ca="1" si="2"/>
        <v/>
      </c>
      <c r="AI50" s="65">
        <v>49</v>
      </c>
      <c r="AJ50" s="67" t="str">
        <f t="shared" ca="1" si="3"/>
        <v/>
      </c>
      <c r="AK50" s="65" t="str">
        <f t="shared" ca="1" si="4"/>
        <v/>
      </c>
      <c r="AL50" s="65" t="str">
        <f t="shared" ca="1" si="5"/>
        <v/>
      </c>
      <c r="AX50" s="52" t="s">
        <v>460</v>
      </c>
      <c r="AZ50" s="52" t="str">
        <f>IF(ISNUMBER(SEARCH('Standard Search'!$C$11,HiddenSheet!B50)),HiddenSheet!B50,"")</f>
        <v/>
      </c>
      <c r="BA50" s="52" t="str">
        <f t="array" ref="BA50">IFERROR(INDEX($AZ$2:$AZ$504,SMALL(IF($AZ$2:$AZ$504&lt;&gt;"",ROW($AZ$2:$AZ$504)-ROW($AZ$2)+1,""),ROW(BA50)-ROW($BA$2)+1)),"")</f>
        <v/>
      </c>
      <c r="BD50" s="52" t="b">
        <v>0</v>
      </c>
      <c r="BE50" s="52" t="str">
        <f t="array" ref="BE50">IFERROR(INDEX('Stage 3 TQP'!B58:B245,SMALL(IF(TRUE=$BD$2:$BD$200,ROW($BD$2:$BD$200)-ROW(BD50)+1),ROW(49:49))),"")</f>
        <v/>
      </c>
      <c r="BF50" s="52" t="str">
        <f t="array" ref="BF50">IFERROR(INDEX('Stage 3 TQP'!G53:G245,SMALL(IF(TRUE=$BD$2:$BD$200,ROW($BD$2:$BD$200)-ROW(BE50)+1),ROW(49:49))),"")</f>
        <v/>
      </c>
    </row>
    <row r="51" spans="1:58" ht="30">
      <c r="A51" s="223" t="s">
        <v>413</v>
      </c>
      <c r="B51" s="224" t="s">
        <v>461</v>
      </c>
      <c r="C51" s="225">
        <v>2020</v>
      </c>
      <c r="D51" s="226" t="s">
        <v>411</v>
      </c>
      <c r="F51" s="52" t="str">
        <f>IFERROR(INDEX('Stage 2 System Breakdown'!$B$12:$B$200,MATCH(0,INDEX(COUNTIF($F$1:F50,'Stage 2 System Breakdown'!$B$12:$B$200),0,0),0)),"")</f>
        <v/>
      </c>
      <c r="G51" s="52" t="str">
        <f>IFERROR(INDEX('Stage 2 System Breakdown'!$D$12:$D$200,MATCH(0,INDEX(COUNTIF($G$1:G50,'Stage 2 System Breakdown'!$D$12:$D$200),0,0),0)),"")</f>
        <v/>
      </c>
      <c r="H51" s="52" t="str">
        <f>IFERROR(INDEX('Stage 2 System Breakdown'!$F$12:$F$200,MATCH(0,INDEX(COUNTIF($H$1:H50,'Stage 2 System Breakdown'!$F$12:$F$200),0,0),0)),"")</f>
        <v/>
      </c>
      <c r="L51" s="69" t="str" cm="1">
        <f t="array" ref="L51">IFERROR(INDEX('Stage 1 Requirements Definition'!$E$12:$E$200,MATCH(0,INDEX(COUNTIF($L$1:L50,'Stage 1 Requirements Definition'!$E$12:$E$200),0,0),0)),"")</f>
        <v/>
      </c>
      <c r="AB51" s="52" t="s">
        <v>344</v>
      </c>
      <c r="AC51" s="52">
        <f>COUNTIF('Stage 2 FMECA'!$G$13:$G$201,AB51)</f>
        <v>0</v>
      </c>
      <c r="AE51" s="52" t="str">
        <f t="array" ref="AE51">IFERROR(INDEX($AB$2:$AB$504,SMALL(IF($AC$2:$AC$504&lt;&gt;0,ROW($AB$2:$AB$504)-ROW($AB$2)+1),ROWS($AB$2:AB51))),"")</f>
        <v/>
      </c>
      <c r="AF51" s="52" t="str">
        <f t="shared" si="6"/>
        <v/>
      </c>
      <c r="AG51" s="65" t="str">
        <f t="shared" ca="1" si="1"/>
        <v/>
      </c>
      <c r="AH51" s="65" t="str">
        <f t="shared" ca="1" si="2"/>
        <v/>
      </c>
      <c r="AI51" s="65">
        <v>50</v>
      </c>
      <c r="AJ51" s="67" t="str">
        <f t="shared" ca="1" si="3"/>
        <v/>
      </c>
      <c r="AK51" s="65" t="str">
        <f t="shared" ca="1" si="4"/>
        <v/>
      </c>
      <c r="AL51" s="65" t="str">
        <f t="shared" ca="1" si="5"/>
        <v/>
      </c>
      <c r="AX51" s="52" t="s">
        <v>462</v>
      </c>
      <c r="AZ51" s="52" t="str">
        <f>IF(ISNUMBER(SEARCH('Standard Search'!$C$11,HiddenSheet!B51)),HiddenSheet!B51,"")</f>
        <v/>
      </c>
      <c r="BA51" s="52" t="str">
        <f t="array" ref="BA51">IFERROR(INDEX($AZ$2:$AZ$504,SMALL(IF($AZ$2:$AZ$504&lt;&gt;"",ROW($AZ$2:$AZ$504)-ROW($AZ$2)+1,""),ROW(BA51)-ROW($BA$2)+1)),"")</f>
        <v/>
      </c>
      <c r="BD51" s="52" t="b">
        <v>0</v>
      </c>
      <c r="BE51" s="52" t="str">
        <f t="array" ref="BE51">IFERROR(INDEX('Stage 3 TQP'!B59:B246,SMALL(IF(TRUE=$BD$2:$BD$200,ROW($BD$2:$BD$200)-ROW(BD51)+1),ROW(50:50))),"")</f>
        <v/>
      </c>
      <c r="BF51" s="52" t="str">
        <f t="array" ref="BF51">IFERROR(INDEX('Stage 3 TQP'!G54:G246,SMALL(IF(TRUE=$BD$2:$BD$200,ROW($BD$2:$BD$200)-ROW(BE51)+1),ROW(50:50))),"")</f>
        <v/>
      </c>
    </row>
    <row r="52" spans="1:58" ht="30">
      <c r="A52" s="223" t="s">
        <v>413</v>
      </c>
      <c r="B52" s="224" t="s">
        <v>463</v>
      </c>
      <c r="C52" s="225">
        <v>2018</v>
      </c>
      <c r="D52" s="226" t="s">
        <v>383</v>
      </c>
      <c r="F52" s="52" t="str">
        <f>IFERROR(INDEX('Stage 2 System Breakdown'!$B$12:$B$200,MATCH(0,INDEX(COUNTIF($F$1:F51,'Stage 2 System Breakdown'!$B$12:$B$200),0,0),0)),"")</f>
        <v/>
      </c>
      <c r="G52" s="52" t="str">
        <f>IFERROR(INDEX('Stage 2 System Breakdown'!$D$12:$D$200,MATCH(0,INDEX(COUNTIF($G$1:G51,'Stage 2 System Breakdown'!$D$12:$D$200),0,0),0)),"")</f>
        <v/>
      </c>
      <c r="H52" s="52" t="str">
        <f>IFERROR(INDEX('Stage 2 System Breakdown'!$F$12:$F$200,MATCH(0,INDEX(COUNTIF($H$1:H51,'Stage 2 System Breakdown'!$F$12:$F$200),0,0),0)),"")</f>
        <v/>
      </c>
      <c r="L52" s="69" t="str" cm="1">
        <f t="array" ref="L52">IFERROR(INDEX('Stage 1 Requirements Definition'!$E$12:$E$200,MATCH(0,INDEX(COUNTIF($L$1:L51,'Stage 1 Requirements Definition'!$E$12:$E$200),0,0),0)),"")</f>
        <v/>
      </c>
      <c r="AB52" s="52" t="s">
        <v>351</v>
      </c>
      <c r="AC52" s="52">
        <f>COUNTIF('Stage 2 FMECA'!$G$13:$G$201,AB52)</f>
        <v>0</v>
      </c>
      <c r="AE52" s="52" t="str">
        <f t="array" ref="AE52">IFERROR(INDEX($AB$2:$AB$504,SMALL(IF($AC$2:$AC$504&lt;&gt;0,ROW($AB$2:$AB$504)-ROW($AB$2)+1),ROWS($AB$2:AB52))),"")</f>
        <v/>
      </c>
      <c r="AF52" s="52" t="str">
        <f t="shared" si="6"/>
        <v/>
      </c>
      <c r="AG52" s="65" t="str">
        <f t="shared" ca="1" si="1"/>
        <v/>
      </c>
      <c r="AH52" s="65" t="str">
        <f t="shared" ca="1" si="2"/>
        <v/>
      </c>
      <c r="AI52" s="65">
        <v>51</v>
      </c>
      <c r="AJ52" s="67" t="str">
        <f t="shared" ca="1" si="3"/>
        <v/>
      </c>
      <c r="AK52" s="65" t="str">
        <f t="shared" ca="1" si="4"/>
        <v/>
      </c>
      <c r="AL52" s="65" t="str">
        <f t="shared" ca="1" si="5"/>
        <v/>
      </c>
      <c r="AX52" s="52" t="s">
        <v>464</v>
      </c>
      <c r="AZ52" s="52" t="str">
        <f>IF(ISNUMBER(SEARCH('Standard Search'!$C$11,HiddenSheet!B52)),HiddenSheet!B52,"")</f>
        <v/>
      </c>
      <c r="BA52" s="52" t="str">
        <f t="array" ref="BA52">IFERROR(INDEX($AZ$2:$AZ$504,SMALL(IF($AZ$2:$AZ$504&lt;&gt;"",ROW($AZ$2:$AZ$504)-ROW($AZ$2)+1,""),ROW(BA52)-ROW($BA$2)+1)),"")</f>
        <v/>
      </c>
      <c r="BD52" s="52" t="b">
        <v>0</v>
      </c>
      <c r="BE52" s="52" t="str">
        <f t="array" ref="BE52">IFERROR(INDEX('Stage 3 TQP'!B60:B247,SMALL(IF(TRUE=$BD$2:$BD$200,ROW($BD$2:$BD$200)-ROW(BD52)+1),ROW(51:51))),"")</f>
        <v/>
      </c>
      <c r="BF52" s="52" t="str">
        <f t="array" ref="BF52">IFERROR(INDEX('Stage 3 TQP'!G55:G247,SMALL(IF(TRUE=$BD$2:$BD$200,ROW($BD$2:$BD$200)-ROW(BE52)+1),ROW(51:51))),"")</f>
        <v/>
      </c>
    </row>
    <row r="53" spans="1:58" ht="30">
      <c r="A53" s="223" t="s">
        <v>413</v>
      </c>
      <c r="B53" s="224" t="s">
        <v>465</v>
      </c>
      <c r="C53" s="225">
        <v>2019</v>
      </c>
      <c r="D53" s="218" t="s">
        <v>383</v>
      </c>
      <c r="F53" s="52" t="str">
        <f>IFERROR(INDEX('Stage 2 System Breakdown'!$B$12:$B$200,MATCH(0,INDEX(COUNTIF($F$1:F52,'Stage 2 System Breakdown'!$B$12:$B$200),0,0),0)),"")</f>
        <v/>
      </c>
      <c r="G53" s="52" t="str">
        <f>IFERROR(INDEX('Stage 2 System Breakdown'!$D$12:$D$200,MATCH(0,INDEX(COUNTIF($G$1:G52,'Stage 2 System Breakdown'!$D$12:$D$200),0,0),0)),"")</f>
        <v/>
      </c>
      <c r="H53" s="52" t="str">
        <f>IFERROR(INDEX('Stage 2 System Breakdown'!$F$12:$F$200,MATCH(0,INDEX(COUNTIF($H$1:H52,'Stage 2 System Breakdown'!$F$12:$F$200),0,0),0)),"")</f>
        <v/>
      </c>
      <c r="L53" s="69" t="str" cm="1">
        <f t="array" ref="L53">IFERROR(INDEX('Stage 1 Requirements Definition'!$E$12:$E$200,MATCH(0,INDEX(COUNTIF($L$1:L52,'Stage 1 Requirements Definition'!$E$12:$E$200),0,0),0)),"")</f>
        <v/>
      </c>
      <c r="AB53" s="52" t="s">
        <v>357</v>
      </c>
      <c r="AC53" s="52">
        <f>COUNTIF('Stage 2 FMECA'!$G$13:$G$201,AB53)</f>
        <v>0</v>
      </c>
      <c r="AE53" s="52" t="str">
        <f t="array" ref="AE53">IFERROR(INDEX($AB$2:$AB$504,SMALL(IF($AC$2:$AC$504&lt;&gt;0,ROW($AB$2:$AB$504)-ROW($AB$2)+1),ROWS($AB$2:AB53))),"")</f>
        <v/>
      </c>
      <c r="AF53" s="52" t="str">
        <f t="shared" si="6"/>
        <v/>
      </c>
      <c r="AG53" s="65" t="str">
        <f t="shared" ca="1" si="1"/>
        <v/>
      </c>
      <c r="AH53" s="65" t="str">
        <f t="shared" ca="1" si="2"/>
        <v/>
      </c>
      <c r="AI53" s="65">
        <v>52</v>
      </c>
      <c r="AJ53" s="67" t="str">
        <f t="shared" ca="1" si="3"/>
        <v/>
      </c>
      <c r="AK53" s="65" t="str">
        <f t="shared" ca="1" si="4"/>
        <v/>
      </c>
      <c r="AL53" s="65" t="str">
        <f t="shared" ca="1" si="5"/>
        <v/>
      </c>
      <c r="AX53" s="52" t="s">
        <v>466</v>
      </c>
      <c r="AZ53" s="52" t="str">
        <f>IF(ISNUMBER(SEARCH('Standard Search'!$C$11,HiddenSheet!B53)),HiddenSheet!B53,"")</f>
        <v/>
      </c>
      <c r="BA53" s="52" t="str">
        <f t="array" ref="BA53">IFERROR(INDEX($AZ$2:$AZ$504,SMALL(IF($AZ$2:$AZ$504&lt;&gt;"",ROW($AZ$2:$AZ$504)-ROW($AZ$2)+1,""),ROW(BA53)-ROW($BA$2)+1)),"")</f>
        <v/>
      </c>
      <c r="BD53" s="52" t="b">
        <v>0</v>
      </c>
      <c r="BE53" s="52" t="str">
        <f t="array" ref="BE53">IFERROR(INDEX('Stage 3 TQP'!B61:B248,SMALL(IF(TRUE=$BD$2:$BD$200,ROW($BD$2:$BD$200)-ROW(BD53)+1),ROW(52:52))),"")</f>
        <v/>
      </c>
      <c r="BF53" s="52" t="str">
        <f t="array" ref="BF53">IFERROR(INDEX('Stage 3 TQP'!G56:G248,SMALL(IF(TRUE=$BD$2:$BD$200,ROW($BD$2:$BD$200)-ROW(BE53)+1),ROW(52:52))),"")</f>
        <v/>
      </c>
    </row>
    <row r="54" spans="1:58" ht="30">
      <c r="A54" s="223" t="s">
        <v>413</v>
      </c>
      <c r="B54" s="224" t="s">
        <v>467</v>
      </c>
      <c r="C54" s="225">
        <v>2014</v>
      </c>
      <c r="D54" s="226" t="s">
        <v>383</v>
      </c>
      <c r="F54" s="52" t="str">
        <f>IFERROR(INDEX('Stage 2 System Breakdown'!$B$12:$B$200,MATCH(0,INDEX(COUNTIF($F$1:F53,'Stage 2 System Breakdown'!$B$12:$B$200),0,0),0)),"")</f>
        <v/>
      </c>
      <c r="G54" s="52" t="str">
        <f>IFERROR(INDEX('Stage 2 System Breakdown'!$D$12:$D$200,MATCH(0,INDEX(COUNTIF($G$1:G53,'Stage 2 System Breakdown'!$D$12:$D$200),0,0),0)),"")</f>
        <v/>
      </c>
      <c r="H54" s="52" t="str">
        <f>IFERROR(INDEX('Stage 2 System Breakdown'!$F$12:$F$200,MATCH(0,INDEX(COUNTIF($H$1:H53,'Stage 2 System Breakdown'!$F$12:$F$200),0,0),0)),"")</f>
        <v/>
      </c>
      <c r="L54" s="69" t="str" cm="1">
        <f t="array" ref="L54">IFERROR(INDEX('Stage 1 Requirements Definition'!$E$12:$E$200,MATCH(0,INDEX(COUNTIF($L$1:L53,'Stage 1 Requirements Definition'!$E$12:$E$200),0,0),0)),"")</f>
        <v/>
      </c>
      <c r="AB54" s="52" t="s">
        <v>365</v>
      </c>
      <c r="AC54" s="52">
        <f>COUNTIF('Stage 2 FMECA'!$G$13:$G$201,AB54)</f>
        <v>0</v>
      </c>
      <c r="AE54" s="52" t="str">
        <f t="array" ref="AE54">IFERROR(INDEX($AB$2:$AB$504,SMALL(IF($AC$2:$AC$504&lt;&gt;0,ROW($AB$2:$AB$504)-ROW($AB$2)+1),ROWS($AB$2:AB54))),"")</f>
        <v/>
      </c>
      <c r="AF54" s="52" t="str">
        <f t="shared" si="6"/>
        <v/>
      </c>
      <c r="AG54" s="65" t="str">
        <f t="shared" ca="1" si="1"/>
        <v/>
      </c>
      <c r="AH54" s="65" t="str">
        <f t="shared" ca="1" si="2"/>
        <v/>
      </c>
      <c r="AI54" s="65">
        <v>53</v>
      </c>
      <c r="AJ54" s="67" t="str">
        <f t="shared" ca="1" si="3"/>
        <v/>
      </c>
      <c r="AK54" s="65" t="str">
        <f t="shared" ca="1" si="4"/>
        <v/>
      </c>
      <c r="AL54" s="65" t="str">
        <f t="shared" ca="1" si="5"/>
        <v/>
      </c>
      <c r="AX54" s="52" t="s">
        <v>468</v>
      </c>
      <c r="AZ54" s="52" t="str">
        <f>IF(ISNUMBER(SEARCH('Standard Search'!$C$11,HiddenSheet!B54)),HiddenSheet!B54,"")</f>
        <v/>
      </c>
      <c r="BA54" s="52" t="str">
        <f t="array" ref="BA54">IFERROR(INDEX($AZ$2:$AZ$504,SMALL(IF($AZ$2:$AZ$504&lt;&gt;"",ROW($AZ$2:$AZ$504)-ROW($AZ$2)+1,""),ROW(BA54)-ROW($BA$2)+1)),"")</f>
        <v/>
      </c>
      <c r="BD54" s="52" t="b">
        <v>0</v>
      </c>
      <c r="BE54" s="52" t="str">
        <f t="array" ref="BE54">IFERROR(INDEX('Stage 3 TQP'!B62:B249,SMALL(IF(TRUE=$BD$2:$BD$200,ROW($BD$2:$BD$200)-ROW(BD54)+1),ROW(53:53))),"")</f>
        <v/>
      </c>
      <c r="BF54" s="52" t="str">
        <f t="array" ref="BF54">IFERROR(INDEX('Stage 3 TQP'!G57:G249,SMALL(IF(TRUE=$BD$2:$BD$200,ROW($BD$2:$BD$200)-ROW(BE54)+1),ROW(53:53))),"")</f>
        <v/>
      </c>
    </row>
    <row r="55" spans="1:58">
      <c r="A55" s="223" t="s">
        <v>469</v>
      </c>
      <c r="B55" s="224" t="s">
        <v>470</v>
      </c>
      <c r="C55" s="225">
        <v>1996</v>
      </c>
      <c r="D55" s="218" t="s">
        <v>393</v>
      </c>
      <c r="F55" s="52" t="str">
        <f>IFERROR(INDEX('Stage 2 System Breakdown'!$B$12:$B$200,MATCH(0,INDEX(COUNTIF($F$1:F54,'Stage 2 System Breakdown'!$B$12:$B$200),0,0),0)),"")</f>
        <v/>
      </c>
      <c r="G55" s="52" t="str">
        <f>IFERROR(INDEX('Stage 2 System Breakdown'!$D$12:$D$200,MATCH(0,INDEX(COUNTIF($G$1:G54,'Stage 2 System Breakdown'!$D$12:$D$200),0,0),0)),"")</f>
        <v/>
      </c>
      <c r="H55" s="52" t="str">
        <f>IFERROR(INDEX('Stage 2 System Breakdown'!$F$12:$F$200,MATCH(0,INDEX(COUNTIF($H$1:H54,'Stage 2 System Breakdown'!$F$12:$F$200),0,0),0)),"")</f>
        <v/>
      </c>
      <c r="L55" s="69" t="str" cm="1">
        <f t="array" ref="L55">IFERROR(INDEX('Stage 1 Requirements Definition'!$E$12:$E$200,MATCH(0,INDEX(COUNTIF($L$1:L54,'Stage 1 Requirements Definition'!$E$12:$E$200),0,0),0)),"")</f>
        <v/>
      </c>
      <c r="AB55" s="52" t="s">
        <v>283</v>
      </c>
      <c r="AC55" s="52">
        <f>COUNTIF('Stage 2 FMECA'!$G$13:$G$201,AB55)</f>
        <v>0</v>
      </c>
      <c r="AE55" s="52" t="str">
        <f t="array" ref="AE55">IFERROR(INDEX($AB$2:$AB$504,SMALL(IF($AC$2:$AC$504&lt;&gt;0,ROW($AB$2:$AB$504)-ROW($AB$2)+1),ROWS($AB$2:AB55))),"")</f>
        <v/>
      </c>
      <c r="AF55" s="52" t="str">
        <f t="shared" ref="AF55:AF118" si="7">IFERROR(INDEX($AC$2:$AC$504,MATCH(AE55,$AB$2:$AB$504,0)),"")</f>
        <v/>
      </c>
      <c r="AG55" s="65" t="str">
        <f t="shared" ca="1" si="1"/>
        <v/>
      </c>
      <c r="AH55" s="65" t="str">
        <f t="shared" ca="1" si="2"/>
        <v/>
      </c>
      <c r="AI55" s="65">
        <v>54</v>
      </c>
      <c r="AJ55" s="67" t="str">
        <f t="shared" ca="1" si="3"/>
        <v/>
      </c>
      <c r="AK55" s="65" t="str">
        <f t="shared" ca="1" si="4"/>
        <v/>
      </c>
      <c r="AL55" s="65" t="str">
        <f t="shared" ca="1" si="5"/>
        <v/>
      </c>
      <c r="AX55" s="52" t="s">
        <v>471</v>
      </c>
      <c r="AZ55" s="52" t="str">
        <f>IF(ISNUMBER(SEARCH('Standard Search'!$C$11,HiddenSheet!B55)),HiddenSheet!B55,"")</f>
        <v/>
      </c>
      <c r="BA55" s="52" t="str">
        <f t="array" ref="BA55">IFERROR(INDEX($AZ$2:$AZ$504,SMALL(IF($AZ$2:$AZ$504&lt;&gt;"",ROW($AZ$2:$AZ$504)-ROW($AZ$2)+1,""),ROW(BA55)-ROW($BA$2)+1)),"")</f>
        <v/>
      </c>
      <c r="BD55" s="52" t="b">
        <v>0</v>
      </c>
      <c r="BE55" s="52" t="str">
        <f t="array" ref="BE55">IFERROR(INDEX('Stage 3 TQP'!B63:B250,SMALL(IF(TRUE=$BD$2:$BD$200,ROW($BD$2:$BD$200)-ROW(BD55)+1),ROW(54:54))),"")</f>
        <v/>
      </c>
      <c r="BF55" s="52" t="str">
        <f t="array" ref="BF55">IFERROR(INDEX('Stage 3 TQP'!G58:G250,SMALL(IF(TRUE=$BD$2:$BD$200,ROW($BD$2:$BD$200)-ROW(BE55)+1),ROW(54:54))),"")</f>
        <v/>
      </c>
    </row>
    <row r="56" spans="1:58">
      <c r="A56" s="223" t="s">
        <v>469</v>
      </c>
      <c r="B56" s="224" t="s">
        <v>472</v>
      </c>
      <c r="C56" s="225">
        <v>2013</v>
      </c>
      <c r="D56" s="218" t="s">
        <v>473</v>
      </c>
      <c r="F56" s="52" t="str">
        <f>IFERROR(INDEX('Stage 2 System Breakdown'!$B$12:$B$200,MATCH(0,INDEX(COUNTIF($F$1:F55,'Stage 2 System Breakdown'!$B$12:$B$200),0,0),0)),"")</f>
        <v/>
      </c>
      <c r="G56" s="52" t="str">
        <f>IFERROR(INDEX('Stage 2 System Breakdown'!$D$12:$D$200,MATCH(0,INDEX(COUNTIF($G$1:G55,'Stage 2 System Breakdown'!$D$12:$D$200),0,0),0)),"")</f>
        <v/>
      </c>
      <c r="H56" s="52" t="str">
        <f>IFERROR(INDEX('Stage 2 System Breakdown'!$F$12:$F$200,MATCH(0,INDEX(COUNTIF($H$1:H55,'Stage 2 System Breakdown'!$F$12:$F$200),0,0),0)),"")</f>
        <v/>
      </c>
      <c r="L56" s="69" t="str" cm="1">
        <f t="array" ref="L56">IFERROR(INDEX('Stage 1 Requirements Definition'!$E$12:$E$200,MATCH(0,INDEX(COUNTIF($L$1:L55,'Stage 1 Requirements Definition'!$E$12:$E$200),0,0),0)),"")</f>
        <v/>
      </c>
      <c r="AB56" s="52" t="s">
        <v>300</v>
      </c>
      <c r="AC56" s="52">
        <f>COUNTIF('Stage 2 FMECA'!$G$13:$G$201,AB56)</f>
        <v>0</v>
      </c>
      <c r="AE56" s="52" t="str">
        <f t="array" ref="AE56">IFERROR(INDEX($AB$2:$AB$504,SMALL(IF($AC$2:$AC$504&lt;&gt;0,ROW($AB$2:$AB$504)-ROW($AB$2)+1),ROWS($AB$2:AB56))),"")</f>
        <v/>
      </c>
      <c r="AF56" s="52" t="str">
        <f t="shared" si="7"/>
        <v/>
      </c>
      <c r="AG56" s="65" t="str">
        <f t="shared" ca="1" si="1"/>
        <v/>
      </c>
      <c r="AH56" s="65" t="str">
        <f t="shared" ca="1" si="2"/>
        <v/>
      </c>
      <c r="AI56" s="65">
        <v>55</v>
      </c>
      <c r="AJ56" s="67" t="str">
        <f t="shared" ca="1" si="3"/>
        <v/>
      </c>
      <c r="AK56" s="65" t="str">
        <f t="shared" ca="1" si="4"/>
        <v/>
      </c>
      <c r="AL56" s="65" t="str">
        <f t="shared" ca="1" si="5"/>
        <v/>
      </c>
      <c r="AX56" s="52" t="s">
        <v>474</v>
      </c>
      <c r="AZ56" s="52" t="str">
        <f>IF(ISNUMBER(SEARCH('Standard Search'!$C$11,HiddenSheet!B56)),HiddenSheet!B56,"")</f>
        <v/>
      </c>
      <c r="BA56" s="52" t="str">
        <f t="array" ref="BA56">IFERROR(INDEX($AZ$2:$AZ$504,SMALL(IF($AZ$2:$AZ$504&lt;&gt;"",ROW($AZ$2:$AZ$504)-ROW($AZ$2)+1,""),ROW(BA56)-ROW($BA$2)+1)),"")</f>
        <v/>
      </c>
      <c r="BD56" s="52" t="b">
        <v>0</v>
      </c>
      <c r="BE56" s="52" t="str">
        <f t="array" ref="BE56">IFERROR(INDEX('Stage 3 TQP'!B64:B251,SMALL(IF(TRUE=$BD$2:$BD$200,ROW($BD$2:$BD$200)-ROW(BD56)+1),ROW(55:55))),"")</f>
        <v/>
      </c>
      <c r="BF56" s="52" t="str">
        <f t="array" ref="BF56">IFERROR(INDEX('Stage 3 TQP'!G59:G251,SMALL(IF(TRUE=$BD$2:$BD$200,ROW($BD$2:$BD$200)-ROW(BE56)+1),ROW(55:55))),"")</f>
        <v/>
      </c>
    </row>
    <row r="57" spans="1:58">
      <c r="A57" s="223" t="s">
        <v>475</v>
      </c>
      <c r="B57" s="224" t="s">
        <v>476</v>
      </c>
      <c r="C57" s="225">
        <v>2020</v>
      </c>
      <c r="D57" s="218" t="s">
        <v>477</v>
      </c>
      <c r="F57" s="52" t="str">
        <f>IFERROR(INDEX('Stage 2 System Breakdown'!$B$12:$B$200,MATCH(0,INDEX(COUNTIF($F$1:F56,'Stage 2 System Breakdown'!$B$12:$B$200),0,0),0)),"")</f>
        <v/>
      </c>
      <c r="G57" s="52" t="str">
        <f>IFERROR(INDEX('Stage 2 System Breakdown'!$D$12:$D$200,MATCH(0,INDEX(COUNTIF($G$1:G56,'Stage 2 System Breakdown'!$D$12:$D$200),0,0),0)),"")</f>
        <v/>
      </c>
      <c r="H57" s="52" t="str">
        <f>IFERROR(INDEX('Stage 2 System Breakdown'!$F$12:$F$200,MATCH(0,INDEX(COUNTIF($H$1:H56,'Stage 2 System Breakdown'!$F$12:$F$200),0,0),0)),"")</f>
        <v/>
      </c>
      <c r="L57" s="69" t="str" cm="1">
        <f t="array" ref="L57">IFERROR(INDEX('Stage 1 Requirements Definition'!$E$12:$E$200,MATCH(0,INDEX(COUNTIF($L$1:L56,'Stage 1 Requirements Definition'!$E$12:$E$200),0,0),0)),"")</f>
        <v/>
      </c>
      <c r="AB57" s="52" t="s">
        <v>267</v>
      </c>
      <c r="AC57" s="52">
        <f>COUNTIF('Stage 2 FMECA'!$G$13:$G$201,AB57)</f>
        <v>0</v>
      </c>
      <c r="AE57" s="52" t="str">
        <f t="array" ref="AE57">IFERROR(INDEX($AB$2:$AB$504,SMALL(IF($AC$2:$AC$504&lt;&gt;0,ROW($AB$2:$AB$504)-ROW($AB$2)+1),ROWS($AB$2:AB57))),"")</f>
        <v/>
      </c>
      <c r="AF57" s="52" t="str">
        <f t="shared" si="7"/>
        <v/>
      </c>
      <c r="AG57" s="65" t="str">
        <f t="shared" ca="1" si="1"/>
        <v/>
      </c>
      <c r="AH57" s="65" t="str">
        <f t="shared" ca="1" si="2"/>
        <v/>
      </c>
      <c r="AI57" s="65">
        <v>56</v>
      </c>
      <c r="AJ57" s="67" t="str">
        <f t="shared" ca="1" si="3"/>
        <v/>
      </c>
      <c r="AK57" s="65" t="str">
        <f t="shared" ca="1" si="4"/>
        <v/>
      </c>
      <c r="AL57" s="65" t="str">
        <f t="shared" ca="1" si="5"/>
        <v/>
      </c>
      <c r="AX57" s="52" t="s">
        <v>478</v>
      </c>
      <c r="AZ57" s="52" t="str">
        <f>IF(ISNUMBER(SEARCH('Standard Search'!$C$11,HiddenSheet!B57)),HiddenSheet!B57,"")</f>
        <v/>
      </c>
      <c r="BA57" s="52" t="str">
        <f t="array" ref="BA57">IFERROR(INDEX($AZ$2:$AZ$504,SMALL(IF($AZ$2:$AZ$504&lt;&gt;"",ROW($AZ$2:$AZ$504)-ROW($AZ$2)+1,""),ROW(BA57)-ROW($BA$2)+1)),"")</f>
        <v/>
      </c>
      <c r="BD57" s="52" t="b">
        <v>0</v>
      </c>
      <c r="BE57" s="52" t="str">
        <f t="array" ref="BE57">IFERROR(INDEX('Stage 3 TQP'!B65:B252,SMALL(IF(TRUE=$BD$2:$BD$200,ROW($BD$2:$BD$200)-ROW(BD57)+1),ROW(56:56))),"")</f>
        <v/>
      </c>
      <c r="BF57" s="52" t="str">
        <f t="array" ref="BF57">IFERROR(INDEX('Stage 3 TQP'!G60:G252,SMALL(IF(TRUE=$BD$2:$BD$200,ROW($BD$2:$BD$200)-ROW(BE57)+1),ROW(56:56))),"")</f>
        <v/>
      </c>
    </row>
    <row r="58" spans="1:58">
      <c r="A58" s="223" t="s">
        <v>479</v>
      </c>
      <c r="B58" s="224" t="s">
        <v>480</v>
      </c>
      <c r="C58" s="225">
        <v>2014</v>
      </c>
      <c r="D58" s="218" t="s">
        <v>405</v>
      </c>
      <c r="F58" s="52" t="str">
        <f>IFERROR(INDEX('Stage 2 System Breakdown'!$B$12:$B$200,MATCH(0,INDEX(COUNTIF($F$1:F57,'Stage 2 System Breakdown'!$B$12:$B$200),0,0),0)),"")</f>
        <v/>
      </c>
      <c r="G58" s="52" t="str">
        <f>IFERROR(INDEX('Stage 2 System Breakdown'!$D$12:$D$200,MATCH(0,INDEX(COUNTIF($G$1:G57,'Stage 2 System Breakdown'!$D$12:$D$200),0,0),0)),"")</f>
        <v/>
      </c>
      <c r="H58" s="52" t="str">
        <f>IFERROR(INDEX('Stage 2 System Breakdown'!$F$12:$F$200,MATCH(0,INDEX(COUNTIF($H$1:H57,'Stage 2 System Breakdown'!$F$12:$F$200),0,0),0)),"")</f>
        <v/>
      </c>
      <c r="L58" s="69" t="str" cm="1">
        <f t="array" ref="L58">IFERROR(INDEX('Stage 1 Requirements Definition'!$E$12:$E$200,MATCH(0,INDEX(COUNTIF($L$1:L57,'Stage 1 Requirements Definition'!$E$12:$E$200),0,0),0)),"")</f>
        <v/>
      </c>
      <c r="AB58" s="52" t="s">
        <v>363</v>
      </c>
      <c r="AC58" s="52">
        <f>COUNTIF('Stage 2 FMECA'!$G$13:$G$201,AB58)</f>
        <v>0</v>
      </c>
      <c r="AE58" s="52" t="str">
        <f t="array" ref="AE58">IFERROR(INDEX($AB$2:$AB$504,SMALL(IF($AC$2:$AC$504&lt;&gt;0,ROW($AB$2:$AB$504)-ROW($AB$2)+1),ROWS($AB$2:AB58))),"")</f>
        <v/>
      </c>
      <c r="AF58" s="52" t="str">
        <f t="shared" si="7"/>
        <v/>
      </c>
      <c r="AG58" s="65" t="str">
        <f t="shared" ca="1" si="1"/>
        <v/>
      </c>
      <c r="AH58" s="65" t="str">
        <f t="shared" ca="1" si="2"/>
        <v/>
      </c>
      <c r="AI58" s="65">
        <v>57</v>
      </c>
      <c r="AJ58" s="67" t="str">
        <f t="shared" ca="1" si="3"/>
        <v/>
      </c>
      <c r="AK58" s="65" t="str">
        <f t="shared" ca="1" si="4"/>
        <v/>
      </c>
      <c r="AL58" s="65" t="str">
        <f t="shared" ca="1" si="5"/>
        <v/>
      </c>
      <c r="AX58" s="52" t="s">
        <v>481</v>
      </c>
      <c r="AZ58" s="52" t="str">
        <f>IF(ISNUMBER(SEARCH('Standard Search'!$C$11,HiddenSheet!B58)),HiddenSheet!B58,"")</f>
        <v/>
      </c>
      <c r="BA58" s="52" t="str">
        <f t="array" ref="BA58">IFERROR(INDEX($AZ$2:$AZ$504,SMALL(IF($AZ$2:$AZ$504&lt;&gt;"",ROW($AZ$2:$AZ$504)-ROW($AZ$2)+1,""),ROW(BA58)-ROW($BA$2)+1)),"")</f>
        <v/>
      </c>
      <c r="BD58" s="52" t="b">
        <v>0</v>
      </c>
      <c r="BE58" s="52" t="str">
        <f t="array" ref="BE58">IFERROR(INDEX('Stage 3 TQP'!B66:B253,SMALL(IF(TRUE=$BD$2:$BD$200,ROW($BD$2:$BD$200)-ROW(BD58)+1),ROW(57:57))),"")</f>
        <v/>
      </c>
      <c r="BF58" s="52" t="str">
        <f t="array" ref="BF58">IFERROR(INDEX('Stage 3 TQP'!G61:G253,SMALL(IF(TRUE=$BD$2:$BD$200,ROW($BD$2:$BD$200)-ROW(BE58)+1),ROW(57:57))),"")</f>
        <v/>
      </c>
    </row>
    <row r="59" spans="1:58">
      <c r="A59" s="223" t="s">
        <v>479</v>
      </c>
      <c r="B59" s="224" t="s">
        <v>482</v>
      </c>
      <c r="C59" s="225">
        <v>2019</v>
      </c>
      <c r="D59" s="226" t="s">
        <v>425</v>
      </c>
      <c r="F59" s="52" t="str">
        <f>IFERROR(INDEX('Stage 2 System Breakdown'!$B$12:$B$200,MATCH(0,INDEX(COUNTIF($F$1:F58,'Stage 2 System Breakdown'!$B$12:$B$200),0,0),0)),"")</f>
        <v/>
      </c>
      <c r="G59" s="52" t="str">
        <f>IFERROR(INDEX('Stage 2 System Breakdown'!$D$12:$D$200,MATCH(0,INDEX(COUNTIF($G$1:G58,'Stage 2 System Breakdown'!$D$12:$D$200),0,0),0)),"")</f>
        <v/>
      </c>
      <c r="H59" s="52" t="str">
        <f>IFERROR(INDEX('Stage 2 System Breakdown'!$F$12:$F$200,MATCH(0,INDEX(COUNTIF($H$1:H58,'Stage 2 System Breakdown'!$F$12:$F$200),0,0),0)),"")</f>
        <v/>
      </c>
      <c r="L59" s="69" t="str" cm="1">
        <f t="array" ref="L59">IFERROR(INDEX('Stage 1 Requirements Definition'!$E$12:$E$200,MATCH(0,INDEX(COUNTIF($L$1:L58,'Stage 1 Requirements Definition'!$E$12:$E$200),0,0),0)),"")</f>
        <v/>
      </c>
      <c r="AB59" s="52" t="s">
        <v>483</v>
      </c>
      <c r="AC59" s="52">
        <f>COUNTIF('Stage 2 FMECA'!$G$13:$G$201,AB59)</f>
        <v>0</v>
      </c>
      <c r="AE59" s="52" t="str">
        <f t="array" ref="AE59">IFERROR(INDEX($AB$2:$AB$504,SMALL(IF($AC$2:$AC$504&lt;&gt;0,ROW($AB$2:$AB$504)-ROW($AB$2)+1),ROWS($AB$2:AB59))),"")</f>
        <v/>
      </c>
      <c r="AF59" s="52" t="str">
        <f t="shared" si="7"/>
        <v/>
      </c>
      <c r="AG59" s="65" t="str">
        <f t="shared" ca="1" si="1"/>
        <v/>
      </c>
      <c r="AH59" s="65" t="str">
        <f t="shared" ca="1" si="2"/>
        <v/>
      </c>
      <c r="AI59" s="65">
        <v>58</v>
      </c>
      <c r="AJ59" s="67" t="str">
        <f t="shared" ca="1" si="3"/>
        <v/>
      </c>
      <c r="AK59" s="65" t="str">
        <f t="shared" ca="1" si="4"/>
        <v/>
      </c>
      <c r="AL59" s="65" t="str">
        <f t="shared" ca="1" si="5"/>
        <v/>
      </c>
      <c r="AX59" s="52" t="s">
        <v>484</v>
      </c>
      <c r="AZ59" s="52" t="str">
        <f>IF(ISNUMBER(SEARCH('Standard Search'!$C$11,HiddenSheet!B59)),HiddenSheet!B59,"")</f>
        <v/>
      </c>
      <c r="BA59" s="52" t="str">
        <f t="array" ref="BA59">IFERROR(INDEX($AZ$2:$AZ$504,SMALL(IF($AZ$2:$AZ$504&lt;&gt;"",ROW($AZ$2:$AZ$504)-ROW($AZ$2)+1,""),ROW(BA59)-ROW($BA$2)+1)),"")</f>
        <v/>
      </c>
      <c r="BD59" s="52" t="b">
        <v>0</v>
      </c>
      <c r="BE59" s="52" t="str">
        <f t="array" ref="BE59">IFERROR(INDEX('Stage 3 TQP'!B67:B254,SMALL(IF(TRUE=$BD$2:$BD$200,ROW($BD$2:$BD$200)-ROW(BD59)+1),ROW(58:58))),"")</f>
        <v/>
      </c>
      <c r="BF59" s="52" t="str">
        <f t="array" ref="BF59">IFERROR(INDEX('Stage 3 TQP'!G62:G254,SMALL(IF(TRUE=$BD$2:$BD$200,ROW($BD$2:$BD$200)-ROW(BE59)+1),ROW(58:58))),"")</f>
        <v/>
      </c>
    </row>
    <row r="60" spans="1:58">
      <c r="A60" s="223" t="s">
        <v>485</v>
      </c>
      <c r="B60" s="224" t="s">
        <v>486</v>
      </c>
      <c r="C60" s="225">
        <v>2014</v>
      </c>
      <c r="D60" s="226" t="s">
        <v>418</v>
      </c>
      <c r="F60" s="52" t="str">
        <f>IFERROR(INDEX('Stage 2 System Breakdown'!$B$12:$B$200,MATCH(0,INDEX(COUNTIF($F$1:F59,'Stage 2 System Breakdown'!$B$12:$B$200),0,0),0)),"")</f>
        <v/>
      </c>
      <c r="G60" s="52" t="str">
        <f>IFERROR(INDEX('Stage 2 System Breakdown'!$D$12:$D$200,MATCH(0,INDEX(COUNTIF($G$1:G59,'Stage 2 System Breakdown'!$D$12:$D$200),0,0),0)),"")</f>
        <v/>
      </c>
      <c r="H60" s="52" t="str">
        <f>IFERROR(INDEX('Stage 2 System Breakdown'!$F$12:$F$200,MATCH(0,INDEX(COUNTIF($H$1:H59,'Stage 2 System Breakdown'!$F$12:$F$200),0,0),0)),"")</f>
        <v/>
      </c>
      <c r="L60" s="69" t="str" cm="1">
        <f t="array" ref="L60">IFERROR(INDEX('Stage 1 Requirements Definition'!$E$12:$E$200,MATCH(0,INDEX(COUNTIF($L$1:L59,'Stage 1 Requirements Definition'!$E$12:$E$200),0,0),0)),"")</f>
        <v/>
      </c>
      <c r="AC60" s="52">
        <f>COUNTIF('Stage 2 FMECA'!$G$13:$G$201,AB60)</f>
        <v>0</v>
      </c>
      <c r="AE60" s="52" t="str">
        <f t="array" ref="AE60">IFERROR(INDEX($AB$2:$AB$504,SMALL(IF($AC$2:$AC$504&lt;&gt;0,ROW($AB$2:$AB$504)-ROW($AB$2)+1),ROWS($AB$2:AB60))),"")</f>
        <v/>
      </c>
      <c r="AF60" s="52" t="str">
        <f t="shared" si="7"/>
        <v/>
      </c>
      <c r="AG60" s="65" t="str">
        <f t="shared" ca="1" si="1"/>
        <v/>
      </c>
      <c r="AH60" s="65" t="str">
        <f t="shared" ca="1" si="2"/>
        <v/>
      </c>
      <c r="AI60" s="65">
        <v>59</v>
      </c>
      <c r="AJ60" s="67" t="str">
        <f t="shared" ca="1" si="3"/>
        <v/>
      </c>
      <c r="AK60" s="65" t="str">
        <f t="shared" ca="1" si="4"/>
        <v/>
      </c>
      <c r="AL60" s="65" t="str">
        <f t="shared" ca="1" si="5"/>
        <v/>
      </c>
      <c r="AX60" s="52" t="s">
        <v>487</v>
      </c>
      <c r="AZ60" s="52" t="str">
        <f>IF(ISNUMBER(SEARCH('Standard Search'!$C$11,HiddenSheet!B60)),HiddenSheet!B60,"")</f>
        <v/>
      </c>
      <c r="BA60" s="52" t="str">
        <f t="array" ref="BA60">IFERROR(INDEX($AZ$2:$AZ$504,SMALL(IF($AZ$2:$AZ$504&lt;&gt;"",ROW($AZ$2:$AZ$504)-ROW($AZ$2)+1,""),ROW(BA60)-ROW($BA$2)+1)),"")</f>
        <v/>
      </c>
      <c r="BD60" s="52" t="b">
        <v>0</v>
      </c>
      <c r="BE60" s="52" t="str">
        <f t="array" ref="BE60">IFERROR(INDEX('Stage 3 TQP'!B68:B255,SMALL(IF(TRUE=$BD$2:$BD$200,ROW($BD$2:$BD$200)-ROW(BD60)+1),ROW(59:59))),"")</f>
        <v/>
      </c>
      <c r="BF60" s="52" t="str">
        <f t="array" ref="BF60">IFERROR(INDEX('Stage 3 TQP'!G63:G255,SMALL(IF(TRUE=$BD$2:$BD$200,ROW($BD$2:$BD$200)-ROW(BE60)+1),ROW(59:59))),"")</f>
        <v/>
      </c>
    </row>
    <row r="61" spans="1:58">
      <c r="A61" s="223" t="s">
        <v>485</v>
      </c>
      <c r="B61" s="224" t="s">
        <v>488</v>
      </c>
      <c r="C61" s="225">
        <v>2008</v>
      </c>
      <c r="D61" s="226" t="s">
        <v>418</v>
      </c>
      <c r="F61" s="52" t="str">
        <f>IFERROR(INDEX('Stage 2 System Breakdown'!$B$12:$B$200,MATCH(0,INDEX(COUNTIF($F$1:F60,'Stage 2 System Breakdown'!$B$12:$B$200),0,0),0)),"")</f>
        <v/>
      </c>
      <c r="G61" s="52" t="str">
        <f>IFERROR(INDEX('Stage 2 System Breakdown'!$D$12:$D$200,MATCH(0,INDEX(COUNTIF($G$1:G60,'Stage 2 System Breakdown'!$D$12:$D$200),0,0),0)),"")</f>
        <v/>
      </c>
      <c r="H61" s="52" t="str">
        <f>IFERROR(INDEX('Stage 2 System Breakdown'!$F$12:$F$200,MATCH(0,INDEX(COUNTIF($H$1:H60,'Stage 2 System Breakdown'!$F$12:$F$200),0,0),0)),"")</f>
        <v/>
      </c>
      <c r="L61" s="69" t="str" cm="1">
        <f t="array" ref="L61">IFERROR(INDEX('Stage 1 Requirements Definition'!$E$12:$E$200,MATCH(0,INDEX(COUNTIF($L$1:L60,'Stage 1 Requirements Definition'!$E$12:$E$200),0,0),0)),"")</f>
        <v/>
      </c>
      <c r="AC61" s="52">
        <f>COUNTIF('Stage 2 FMECA'!$G$13:$G$201,AB61)</f>
        <v>0</v>
      </c>
      <c r="AE61" s="52" t="str">
        <f t="array" ref="AE61">IFERROR(INDEX($AB$2:$AB$504,SMALL(IF($AC$2:$AC$504&lt;&gt;0,ROW($AB$2:$AB$504)-ROW($AB$2)+1),ROWS($AB$2:AB61))),"")</f>
        <v/>
      </c>
      <c r="AF61" s="52" t="str">
        <f t="shared" si="7"/>
        <v/>
      </c>
      <c r="AG61" s="65" t="str">
        <f t="shared" ca="1" si="1"/>
        <v/>
      </c>
      <c r="AH61" s="65" t="str">
        <f t="shared" ca="1" si="2"/>
        <v/>
      </c>
      <c r="AI61" s="65">
        <v>60</v>
      </c>
      <c r="AJ61" s="67" t="str">
        <f t="shared" ca="1" si="3"/>
        <v/>
      </c>
      <c r="AK61" s="65" t="str">
        <f t="shared" ca="1" si="4"/>
        <v/>
      </c>
      <c r="AL61" s="65" t="str">
        <f t="shared" ca="1" si="5"/>
        <v/>
      </c>
      <c r="AX61" s="52" t="s">
        <v>489</v>
      </c>
      <c r="AZ61" s="52" t="str">
        <f>IF(ISNUMBER(SEARCH('Standard Search'!$C$11,HiddenSheet!B61)),HiddenSheet!B61,"")</f>
        <v/>
      </c>
      <c r="BA61" s="52" t="str">
        <f t="array" ref="BA61">IFERROR(INDEX($AZ$2:$AZ$504,SMALL(IF($AZ$2:$AZ$504&lt;&gt;"",ROW($AZ$2:$AZ$504)-ROW($AZ$2)+1,""),ROW(BA61)-ROW($BA$2)+1)),"")</f>
        <v/>
      </c>
      <c r="BD61" s="52" t="b">
        <v>0</v>
      </c>
      <c r="BE61" s="52" t="str">
        <f t="array" ref="BE61">IFERROR(INDEX('Stage 3 TQP'!B69:B256,SMALL(IF(TRUE=$BD$2:$BD$200,ROW($BD$2:$BD$200)-ROW(BD61)+1),ROW(60:60))),"")</f>
        <v/>
      </c>
      <c r="BF61" s="52" t="str">
        <f t="array" ref="BF61">IFERROR(INDEX('Stage 3 TQP'!G64:G256,SMALL(IF(TRUE=$BD$2:$BD$200,ROW($BD$2:$BD$200)-ROW(BE61)+1),ROW(60:60))),"")</f>
        <v/>
      </c>
    </row>
    <row r="62" spans="1:58">
      <c r="A62" s="215" t="s">
        <v>490</v>
      </c>
      <c r="B62" s="224" t="s">
        <v>491</v>
      </c>
      <c r="C62" s="225">
        <v>2014</v>
      </c>
      <c r="D62" s="218" t="s">
        <v>293</v>
      </c>
      <c r="F62" s="52" t="str">
        <f>IFERROR(INDEX('Stage 2 System Breakdown'!$B$12:$B$200,MATCH(0,INDEX(COUNTIF($F$1:F61,'Stage 2 System Breakdown'!$B$12:$B$200),0,0),0)),"")</f>
        <v/>
      </c>
      <c r="G62" s="52" t="str">
        <f>IFERROR(INDEX('Stage 2 System Breakdown'!$D$12:$D$200,MATCH(0,INDEX(COUNTIF($G$1:G61,'Stage 2 System Breakdown'!$D$12:$D$200),0,0),0)),"")</f>
        <v/>
      </c>
      <c r="H62" s="52" t="str">
        <f>IFERROR(INDEX('Stage 2 System Breakdown'!$F$12:$F$200,MATCH(0,INDEX(COUNTIF($H$1:H61,'Stage 2 System Breakdown'!$F$12:$F$200),0,0),0)),"")</f>
        <v/>
      </c>
      <c r="L62" s="69" t="str" cm="1">
        <f t="array" ref="L62">IFERROR(INDEX('Stage 1 Requirements Definition'!$E$12:$E$200,MATCH(0,INDEX(COUNTIF($L$1:L61,'Stage 1 Requirements Definition'!$E$12:$E$200),0,0),0)),"")</f>
        <v/>
      </c>
      <c r="AC62" s="52">
        <f>COUNTIF('Stage 2 FMECA'!$G$13:$G$201,AB62)</f>
        <v>0</v>
      </c>
      <c r="AE62" s="52" t="str">
        <f t="array" ref="AE62">IFERROR(INDEX($AB$2:$AB$504,SMALL(IF($AC$2:$AC$504&lt;&gt;0,ROW($AB$2:$AB$504)-ROW($AB$2)+1),ROWS($AB$2:AB62))),"")</f>
        <v/>
      </c>
      <c r="AF62" s="52" t="str">
        <f t="shared" si="7"/>
        <v/>
      </c>
      <c r="AG62" s="65" t="str">
        <f t="shared" ca="1" si="1"/>
        <v/>
      </c>
      <c r="AH62" s="65" t="str">
        <f t="shared" ca="1" si="2"/>
        <v/>
      </c>
      <c r="AI62" s="65">
        <v>61</v>
      </c>
      <c r="AJ62" s="67" t="str">
        <f t="shared" ca="1" si="3"/>
        <v/>
      </c>
      <c r="AK62" s="65" t="str">
        <f t="shared" ca="1" si="4"/>
        <v/>
      </c>
      <c r="AL62" s="65" t="str">
        <f t="shared" ca="1" si="5"/>
        <v/>
      </c>
      <c r="AX62" s="52" t="s">
        <v>492</v>
      </c>
      <c r="AZ62" s="52" t="str">
        <f>IF(ISNUMBER(SEARCH('Standard Search'!$C$11,HiddenSheet!B62)),HiddenSheet!B62,"")</f>
        <v>NI 604 Fatigue of top chain of mooring lines due to in-plane and out-of-plane bendings</v>
      </c>
      <c r="BA62" s="52" t="str">
        <f t="array" ref="BA62">IFERROR(INDEX($AZ$2:$AZ$504,SMALL(IF($AZ$2:$AZ$504&lt;&gt;"",ROW($AZ$2:$AZ$504)-ROW($AZ$2)+1,""),ROW(BA62)-ROW($BA$2)+1)),"")</f>
        <v/>
      </c>
      <c r="BD62" s="52" t="b">
        <v>0</v>
      </c>
      <c r="BE62" s="52" t="str">
        <f t="array" ref="BE62">IFERROR(INDEX('Stage 3 TQP'!B70:B257,SMALL(IF(TRUE=$BD$2:$BD$200,ROW($BD$2:$BD$200)-ROW(BD62)+1),ROW(61:61))),"")</f>
        <v/>
      </c>
      <c r="BF62" s="52" t="str">
        <f t="array" ref="BF62">IFERROR(INDEX('Stage 3 TQP'!G65:G257,SMALL(IF(TRUE=$BD$2:$BD$200,ROW($BD$2:$BD$200)-ROW(BE62)+1),ROW(61:61))),"")</f>
        <v/>
      </c>
    </row>
    <row r="63" spans="1:58">
      <c r="A63" s="215" t="s">
        <v>490</v>
      </c>
      <c r="B63" s="224" t="s">
        <v>493</v>
      </c>
      <c r="C63" s="225">
        <v>2018</v>
      </c>
      <c r="D63" s="218" t="s">
        <v>307</v>
      </c>
      <c r="F63" s="52" t="str">
        <f>IFERROR(INDEX('Stage 2 System Breakdown'!$B$12:$B$200,MATCH(0,INDEX(COUNTIF($F$1:F62,'Stage 2 System Breakdown'!$B$12:$B$200),0,0),0)),"")</f>
        <v/>
      </c>
      <c r="G63" s="52" t="str">
        <f>IFERROR(INDEX('Stage 2 System Breakdown'!$D$12:$D$200,MATCH(0,INDEX(COUNTIF($G$1:G62,'Stage 2 System Breakdown'!$D$12:$D$200),0,0),0)),"")</f>
        <v/>
      </c>
      <c r="H63" s="52" t="str">
        <f>IFERROR(INDEX('Stage 2 System Breakdown'!$F$12:$F$200,MATCH(0,INDEX(COUNTIF($H$1:H62,'Stage 2 System Breakdown'!$F$12:$F$200),0,0),0)),"")</f>
        <v/>
      </c>
      <c r="L63" s="69" t="str" cm="1">
        <f t="array" ref="L63">IFERROR(INDEX('Stage 1 Requirements Definition'!$E$12:$E$200,MATCH(0,INDEX(COUNTIF($L$1:L62,'Stage 1 Requirements Definition'!$E$12:$E$200),0,0),0)),"")</f>
        <v/>
      </c>
      <c r="AC63" s="52">
        <f>COUNTIF('Stage 2 FMECA'!$G$13:$G$201,AB63)</f>
        <v>0</v>
      </c>
      <c r="AE63" s="52" t="str">
        <f t="array" ref="AE63">IFERROR(INDEX($AB$2:$AB$504,SMALL(IF($AC$2:$AC$504&lt;&gt;0,ROW($AB$2:$AB$504)-ROW($AB$2)+1),ROWS($AB$2:AB63))),"")</f>
        <v/>
      </c>
      <c r="AF63" s="52" t="str">
        <f t="shared" si="7"/>
        <v/>
      </c>
      <c r="AG63" s="65" t="str">
        <f t="shared" ca="1" si="1"/>
        <v/>
      </c>
      <c r="AH63" s="65" t="str">
        <f t="shared" ca="1" si="2"/>
        <v/>
      </c>
      <c r="AI63" s="65">
        <v>62</v>
      </c>
      <c r="AJ63" s="67" t="str">
        <f t="shared" ca="1" si="3"/>
        <v/>
      </c>
      <c r="AK63" s="65" t="str">
        <f t="shared" ca="1" si="4"/>
        <v/>
      </c>
      <c r="AL63" s="65" t="str">
        <f t="shared" ca="1" si="5"/>
        <v/>
      </c>
      <c r="AX63" s="52" t="s">
        <v>415</v>
      </c>
      <c r="AZ63" s="52" t="str">
        <f>IF(ISNUMBER(SEARCH('Standard Search'!$C$11,HiddenSheet!B63)),HiddenSheet!B63,"")</f>
        <v/>
      </c>
      <c r="BA63" s="52" t="str">
        <f t="array" ref="BA63">IFERROR(INDEX($AZ$2:$AZ$504,SMALL(IF($AZ$2:$AZ$504&lt;&gt;"",ROW($AZ$2:$AZ$504)-ROW($AZ$2)+1,""),ROW(BA63)-ROW($BA$2)+1)),"")</f>
        <v/>
      </c>
      <c r="BD63" s="52" t="b">
        <v>0</v>
      </c>
      <c r="BE63" s="52" t="str">
        <f t="array" ref="BE63">IFERROR(INDEX('Stage 3 TQP'!B71:B258,SMALL(IF(TRUE=$BD$2:$BD$200,ROW($BD$2:$BD$200)-ROW(BD63)+1),ROW(62:62))),"")</f>
        <v/>
      </c>
      <c r="BF63" s="52" t="str">
        <f t="array" ref="BF63">IFERROR(INDEX('Stage 3 TQP'!G66:G258,SMALL(IF(TRUE=$BD$2:$BD$200,ROW($BD$2:$BD$200)-ROW(BE63)+1),ROW(62:62))),"")</f>
        <v/>
      </c>
    </row>
    <row r="64" spans="1:58">
      <c r="A64" s="215" t="s">
        <v>490</v>
      </c>
      <c r="B64" s="224" t="s">
        <v>494</v>
      </c>
      <c r="C64" s="225">
        <v>2019</v>
      </c>
      <c r="D64" s="218" t="s">
        <v>307</v>
      </c>
      <c r="F64" s="52" t="str">
        <f>IFERROR(INDEX('Stage 2 System Breakdown'!$B$12:$B$200,MATCH(0,INDEX(COUNTIF($F$1:F63,'Stage 2 System Breakdown'!$B$12:$B$200),0,0),0)),"")</f>
        <v/>
      </c>
      <c r="G64" s="52" t="str">
        <f>IFERROR(INDEX('Stage 2 System Breakdown'!$D$12:$D$200,MATCH(0,INDEX(COUNTIF($G$1:G63,'Stage 2 System Breakdown'!$D$12:$D$200),0,0),0)),"")</f>
        <v/>
      </c>
      <c r="H64" s="52" t="str">
        <f>IFERROR(INDEX('Stage 2 System Breakdown'!$F$12:$F$200,MATCH(0,INDEX(COUNTIF($H$1:H63,'Stage 2 System Breakdown'!$F$12:$F$200),0,0),0)),"")</f>
        <v/>
      </c>
      <c r="L64" s="69" t="str" cm="1">
        <f t="array" ref="L64">IFERROR(INDEX('Stage 1 Requirements Definition'!$E$12:$E$200,MATCH(0,INDEX(COUNTIF($L$1:L63,'Stage 1 Requirements Definition'!$E$12:$E$200),0,0),0)),"")</f>
        <v/>
      </c>
      <c r="AC64" s="52">
        <f>COUNTIF('Stage 2 FMECA'!$G$13:$G$201,AB64)</f>
        <v>0</v>
      </c>
      <c r="AE64" s="52" t="str">
        <f t="array" ref="AE64">IFERROR(INDEX($AB$2:$AB$504,SMALL(IF($AC$2:$AC$504&lt;&gt;0,ROW($AB$2:$AB$504)-ROW($AB$2)+1),ROWS($AB$2:AB64))),"")</f>
        <v/>
      </c>
      <c r="AF64" s="52" t="str">
        <f t="shared" si="7"/>
        <v/>
      </c>
      <c r="AG64" s="65" t="str">
        <f t="shared" ca="1" si="1"/>
        <v/>
      </c>
      <c r="AH64" s="65" t="str">
        <f t="shared" ca="1" si="2"/>
        <v/>
      </c>
      <c r="AI64" s="65">
        <v>63</v>
      </c>
      <c r="AJ64" s="67" t="str">
        <f t="shared" ca="1" si="3"/>
        <v/>
      </c>
      <c r="AK64" s="65" t="str">
        <f t="shared" ca="1" si="4"/>
        <v/>
      </c>
      <c r="AL64" s="65" t="str">
        <f t="shared" ca="1" si="5"/>
        <v/>
      </c>
      <c r="AX64" s="52" t="s">
        <v>495</v>
      </c>
      <c r="AZ64" s="52" t="str">
        <f>IF(ISNUMBER(SEARCH('Standard Search'!$C$11,HiddenSheet!B64)),HiddenSheet!B64,"")</f>
        <v/>
      </c>
      <c r="BA64" s="52" t="str">
        <f t="array" ref="BA64">IFERROR(INDEX($AZ$2:$AZ$504,SMALL(IF($AZ$2:$AZ$504&lt;&gt;"",ROW($AZ$2:$AZ$504)-ROW($AZ$2)+1,""),ROW(BA64)-ROW($BA$2)+1)),"")</f>
        <v/>
      </c>
      <c r="BD64" s="52" t="b">
        <v>0</v>
      </c>
      <c r="BE64" s="52" t="str">
        <f t="array" ref="BE64">IFERROR(INDEX('Stage 3 TQP'!B72:B259,SMALL(IF(TRUE=$BD$2:$BD$200,ROW($BD$2:$BD$200)-ROW(BD64)+1),ROW(63:63))),"")</f>
        <v/>
      </c>
      <c r="BF64" s="52" t="str">
        <f t="array" ref="BF64">IFERROR(INDEX('Stage 3 TQP'!G67:G259,SMALL(IF(TRUE=$BD$2:$BD$200,ROW($BD$2:$BD$200)-ROW(BE64)+1),ROW(63:63))),"")</f>
        <v/>
      </c>
    </row>
    <row r="65" spans="1:58">
      <c r="A65" s="215" t="s">
        <v>490</v>
      </c>
      <c r="B65" s="224" t="s">
        <v>496</v>
      </c>
      <c r="C65" s="225">
        <v>2022</v>
      </c>
      <c r="D65" s="218" t="s">
        <v>307</v>
      </c>
      <c r="F65" s="52" t="str">
        <f>IFERROR(INDEX('Stage 2 System Breakdown'!$B$12:$B$200,MATCH(0,INDEX(COUNTIF($F$1:F64,'Stage 2 System Breakdown'!$B$12:$B$200),0,0),0)),"")</f>
        <v/>
      </c>
      <c r="G65" s="52" t="str">
        <f>IFERROR(INDEX('Stage 2 System Breakdown'!$D$12:$D$200,MATCH(0,INDEX(COUNTIF($G$1:G64,'Stage 2 System Breakdown'!$D$12:$D$200),0,0),0)),"")</f>
        <v/>
      </c>
      <c r="H65" s="52" t="str">
        <f>IFERROR(INDEX('Stage 2 System Breakdown'!$F$12:$F$200,MATCH(0,INDEX(COUNTIF($H$1:H64,'Stage 2 System Breakdown'!$F$12:$F$200),0,0),0)),"")</f>
        <v/>
      </c>
      <c r="L65" s="69" t="str" cm="1">
        <f t="array" ref="L65">IFERROR(INDEX('Stage 1 Requirements Definition'!$E$12:$E$200,MATCH(0,INDEX(COUNTIF($L$1:L64,'Stage 1 Requirements Definition'!$E$12:$E$200),0,0),0)),"")</f>
        <v/>
      </c>
      <c r="AC65" s="52">
        <f>COUNTIF('Stage 2 FMECA'!$G$13:$G$201,AB65)</f>
        <v>0</v>
      </c>
      <c r="AE65" s="52" t="str">
        <f t="array" ref="AE65">IFERROR(INDEX($AB$2:$AB$504,SMALL(IF($AC$2:$AC$504&lt;&gt;0,ROW($AB$2:$AB$504)-ROW($AB$2)+1),ROWS($AB$2:AB65))),"")</f>
        <v/>
      </c>
      <c r="AF65" s="52" t="str">
        <f t="shared" si="7"/>
        <v/>
      </c>
      <c r="AG65" s="65" t="str">
        <f t="shared" ca="1" si="1"/>
        <v/>
      </c>
      <c r="AH65" s="65" t="str">
        <f t="shared" ca="1" si="2"/>
        <v/>
      </c>
      <c r="AI65" s="65">
        <v>64</v>
      </c>
      <c r="AJ65" s="67" t="str">
        <f t="shared" ca="1" si="3"/>
        <v/>
      </c>
      <c r="AK65" s="65" t="str">
        <f t="shared" ca="1" si="4"/>
        <v/>
      </c>
      <c r="AL65" s="65" t="str">
        <f t="shared" ca="1" si="5"/>
        <v/>
      </c>
      <c r="AX65" s="52" t="s">
        <v>497</v>
      </c>
      <c r="AZ65" s="52" t="str">
        <f>IF(ISNUMBER(SEARCH('Standard Search'!$C$11,HiddenSheet!B65)),HiddenSheet!B65,"")</f>
        <v/>
      </c>
      <c r="BA65" s="52" t="str">
        <f t="array" ref="BA65">IFERROR(INDEX($AZ$2:$AZ$504,SMALL(IF($AZ$2:$AZ$504&lt;&gt;"",ROW($AZ$2:$AZ$504)-ROW($AZ$2)+1,""),ROW(BA65)-ROW($BA$2)+1)),"")</f>
        <v/>
      </c>
      <c r="BD65" s="52" t="b">
        <v>0</v>
      </c>
      <c r="BE65" s="52" t="str">
        <f t="array" ref="BE65">IFERROR(INDEX('Stage 3 TQP'!B73:B260,SMALL(IF(TRUE=$BD$2:$BD$200,ROW($BD$2:$BD$200)-ROW(BD65)+1),ROW(64:64))),"")</f>
        <v/>
      </c>
      <c r="BF65" s="52" t="str">
        <f t="array" ref="BF65">IFERROR(INDEX('Stage 3 TQP'!G68:G260,SMALL(IF(TRUE=$BD$2:$BD$200,ROW($BD$2:$BD$200)-ROW(BE65)+1),ROW(64:64))),"")</f>
        <v/>
      </c>
    </row>
    <row r="66" spans="1:58">
      <c r="A66" s="215" t="s">
        <v>490</v>
      </c>
      <c r="B66" s="224" t="s">
        <v>498</v>
      </c>
      <c r="C66" s="225">
        <v>2014</v>
      </c>
      <c r="D66" s="218" t="s">
        <v>307</v>
      </c>
      <c r="F66" s="52" t="str">
        <f>IFERROR(INDEX('Stage 2 System Breakdown'!$B$12:$B$200,MATCH(0,INDEX(COUNTIF($F$1:F65,'Stage 2 System Breakdown'!$B$12:$B$200),0,0),0)),"")</f>
        <v/>
      </c>
      <c r="G66" s="52" t="str">
        <f>IFERROR(INDEX('Stage 2 System Breakdown'!$D$12:$D$200,MATCH(0,INDEX(COUNTIF($G$1:G65,'Stage 2 System Breakdown'!$D$12:$D$200),0,0),0)),"")</f>
        <v/>
      </c>
      <c r="H66" s="52" t="str">
        <f>IFERROR(INDEX('Stage 2 System Breakdown'!$F$12:$F$200,MATCH(0,INDEX(COUNTIF($H$1:H65,'Stage 2 System Breakdown'!$F$12:$F$200),0,0),0)),"")</f>
        <v/>
      </c>
      <c r="L66" s="69" t="str" cm="1">
        <f t="array" ref="L66">IFERROR(INDEX('Stage 1 Requirements Definition'!$E$12:$E$200,MATCH(0,INDEX(COUNTIF($L$1:L65,'Stage 1 Requirements Definition'!$E$12:$E$200),0,0),0)),"")</f>
        <v/>
      </c>
      <c r="AC66" s="52">
        <f>COUNTIF('Stage 2 FMECA'!$G$13:$G$201,AB66)</f>
        <v>0</v>
      </c>
      <c r="AE66" s="52" t="str">
        <f t="array" ref="AE66">IFERROR(INDEX($AB$2:$AB$504,SMALL(IF($AC$2:$AC$504&lt;&gt;0,ROW($AB$2:$AB$504)-ROW($AB$2)+1),ROWS($AB$2:AB66))),"")</f>
        <v/>
      </c>
      <c r="AF66" s="52" t="str">
        <f t="shared" si="7"/>
        <v/>
      </c>
      <c r="AG66" s="65" t="str">
        <f t="shared" ca="1" si="1"/>
        <v/>
      </c>
      <c r="AH66" s="65" t="str">
        <f t="shared" ca="1" si="2"/>
        <v/>
      </c>
      <c r="AI66" s="65">
        <v>65</v>
      </c>
      <c r="AJ66" s="67" t="str">
        <f t="shared" ca="1" si="3"/>
        <v/>
      </c>
      <c r="AK66" s="65" t="str">
        <f t="shared" ca="1" si="4"/>
        <v/>
      </c>
      <c r="AL66" s="65" t="str">
        <f t="shared" ca="1" si="5"/>
        <v/>
      </c>
      <c r="AX66" s="52" t="s">
        <v>499</v>
      </c>
      <c r="AZ66" s="52" t="str">
        <f>IF(ISNUMBER(SEARCH('Standard Search'!$C$11,HiddenSheet!B66)),HiddenSheet!B66,"")</f>
        <v/>
      </c>
      <c r="BA66" s="52" t="str">
        <f t="array" ref="BA66">IFERROR(INDEX($AZ$2:$AZ$504,SMALL(IF($AZ$2:$AZ$504&lt;&gt;"",ROW($AZ$2:$AZ$504)-ROW($AZ$2)+1,""),ROW(BA66)-ROW($BA$2)+1)),"")</f>
        <v/>
      </c>
      <c r="BD66" s="52" t="b">
        <v>0</v>
      </c>
      <c r="BE66" s="52" t="str">
        <f t="array" ref="BE66">IFERROR(INDEX('Stage 3 TQP'!B74:B261,SMALL(IF(TRUE=$BD$2:$BD$200,ROW($BD$2:$BD$200)-ROW(BD66)+1),ROW(65:65))),"")</f>
        <v/>
      </c>
      <c r="BF66" s="52" t="str">
        <f t="array" ref="BF66">IFERROR(INDEX('Stage 3 TQP'!G69:G261,SMALL(IF(TRUE=$BD$2:$BD$200,ROW($BD$2:$BD$200)-ROW(BE66)+1),ROW(65:65))),"")</f>
        <v/>
      </c>
    </row>
    <row r="67" spans="1:58">
      <c r="A67" s="215" t="s">
        <v>490</v>
      </c>
      <c r="B67" s="224" t="s">
        <v>500</v>
      </c>
      <c r="C67" s="225">
        <v>2006</v>
      </c>
      <c r="D67" s="218" t="s">
        <v>307</v>
      </c>
      <c r="F67" s="52" t="str">
        <f>IFERROR(INDEX('Stage 2 System Breakdown'!$B$12:$B$200,MATCH(0,INDEX(COUNTIF($F$1:F66,'Stage 2 System Breakdown'!$B$12:$B$200),0,0),0)),"")</f>
        <v/>
      </c>
      <c r="G67" s="52" t="str">
        <f>IFERROR(INDEX('Stage 2 System Breakdown'!$D$12:$D$200,MATCH(0,INDEX(COUNTIF($G$1:G66,'Stage 2 System Breakdown'!$D$12:$D$200),0,0),0)),"")</f>
        <v/>
      </c>
      <c r="H67" s="52" t="str">
        <f>IFERROR(INDEX('Stage 2 System Breakdown'!$F$12:$F$200,MATCH(0,INDEX(COUNTIF($H$1:H66,'Stage 2 System Breakdown'!$F$12:$F$200),0,0),0)),"")</f>
        <v/>
      </c>
      <c r="L67" s="69" t="str" cm="1">
        <f t="array" ref="L67">IFERROR(INDEX('Stage 1 Requirements Definition'!$E$12:$E$200,MATCH(0,INDEX(COUNTIF($L$1:L66,'Stage 1 Requirements Definition'!$E$12:$E$200),0,0),0)),"")</f>
        <v/>
      </c>
      <c r="AC67" s="52">
        <f>COUNTIF('Stage 2 FMECA'!$G$13:$G$201,AB67)</f>
        <v>0</v>
      </c>
      <c r="AE67" s="52" t="str">
        <f t="array" ref="AE67">IFERROR(INDEX($AB$2:$AB$504,SMALL(IF($AC$2:$AC$504&lt;&gt;0,ROW($AB$2:$AB$504)-ROW($AB$2)+1),ROWS($AB$2:AB67))),"")</f>
        <v/>
      </c>
      <c r="AF67" s="52" t="str">
        <f t="shared" si="7"/>
        <v/>
      </c>
      <c r="AG67" s="65" t="str">
        <f t="shared" ref="AG67:AG100" ca="1" si="8">IFERROR(AF67+RAND()*(0.0001-0.00001)+0.0001,"")</f>
        <v/>
      </c>
      <c r="AH67" s="65" t="str">
        <f t="shared" ref="AH67:AH100" ca="1" si="9">IFERROR( RANK(AG67,$AG$2:$AG$200,0),"")</f>
        <v/>
      </c>
      <c r="AI67" s="65">
        <v>66</v>
      </c>
      <c r="AJ67" s="67" t="str">
        <f t="shared" ref="AJ67:AJ130" ca="1" si="10">IFERROR(MATCH(AI67,$AH$2:$AH$200,0),"")</f>
        <v/>
      </c>
      <c r="AK67" s="65" t="str">
        <f t="shared" ref="AK67:AK130" ca="1" si="11">IFERROR(INDEX($AE$2:$AE$200,AJ67),"")</f>
        <v/>
      </c>
      <c r="AL67" s="65" t="str">
        <f t="shared" ref="AL67:AL130" ca="1" si="12">IFERROR(INDEX($AF$2:$AF$200,AJ67),"")</f>
        <v/>
      </c>
      <c r="AX67" s="52" t="s">
        <v>501</v>
      </c>
      <c r="AZ67" s="52" t="str">
        <f>IF(ISNUMBER(SEARCH('Standard Search'!$C$11,HiddenSheet!B67)),HiddenSheet!B67,"")</f>
        <v/>
      </c>
      <c r="BA67" s="52" t="str">
        <f t="array" ref="BA67">IFERROR(INDEX($AZ$2:$AZ$504,SMALL(IF($AZ$2:$AZ$504&lt;&gt;"",ROW($AZ$2:$AZ$504)-ROW($AZ$2)+1,""),ROW(BA67)-ROW($BA$2)+1)),"")</f>
        <v/>
      </c>
      <c r="BD67" s="52" t="b">
        <v>0</v>
      </c>
      <c r="BE67" s="52" t="str">
        <f t="array" ref="BE67">IFERROR(INDEX('Stage 3 TQP'!B75:B262,SMALL(IF(TRUE=$BD$2:$BD$200,ROW($BD$2:$BD$200)-ROW(BD67)+1),ROW(66:66))),"")</f>
        <v/>
      </c>
      <c r="BF67" s="52" t="str">
        <f t="array" ref="BF67">IFERROR(INDEX('Stage 3 TQP'!G70:G262,SMALL(IF(TRUE=$BD$2:$BD$200,ROW($BD$2:$BD$200)-ROW(BE67)+1),ROW(66:66))),"")</f>
        <v/>
      </c>
    </row>
    <row r="68" spans="1:58">
      <c r="A68" s="215" t="s">
        <v>490</v>
      </c>
      <c r="B68" s="224" t="s">
        <v>502</v>
      </c>
      <c r="C68" s="225">
        <v>2016</v>
      </c>
      <c r="D68" s="218" t="s">
        <v>307</v>
      </c>
      <c r="F68" s="52" t="str">
        <f>IFERROR(INDEX('Stage 2 System Breakdown'!$B$12:$B$200,MATCH(0,INDEX(COUNTIF($F$1:F67,'Stage 2 System Breakdown'!$B$12:$B$200),0,0),0)),"")</f>
        <v/>
      </c>
      <c r="G68" s="52" t="str">
        <f>IFERROR(INDEX('Stage 2 System Breakdown'!$D$12:$D$200,MATCH(0,INDEX(COUNTIF($G$1:G67,'Stage 2 System Breakdown'!$D$12:$D$200),0,0),0)),"")</f>
        <v/>
      </c>
      <c r="H68" s="52" t="str">
        <f>IFERROR(INDEX('Stage 2 System Breakdown'!$F$12:$F$200,MATCH(0,INDEX(COUNTIF($H$1:H67,'Stage 2 System Breakdown'!$F$12:$F$200),0,0),0)),"")</f>
        <v/>
      </c>
      <c r="L68" s="69" t="str" cm="1">
        <f t="array" ref="L68">IFERROR(INDEX('Stage 1 Requirements Definition'!$E$12:$E$200,MATCH(0,INDEX(COUNTIF($L$1:L67,'Stage 1 Requirements Definition'!$E$12:$E$200),0,0),0)),"")</f>
        <v/>
      </c>
      <c r="AC68" s="52">
        <f>COUNTIF('Stage 2 FMECA'!$G$13:$G$201,AB68)</f>
        <v>0</v>
      </c>
      <c r="AE68" s="52" t="str">
        <f t="array" ref="AE68">IFERROR(INDEX($AB$2:$AB$504,SMALL(IF($AC$2:$AC$504&lt;&gt;0,ROW($AB$2:$AB$504)-ROW($AB$2)+1),ROWS($AB$2:AB68))),"")</f>
        <v/>
      </c>
      <c r="AF68" s="52" t="str">
        <f t="shared" si="7"/>
        <v/>
      </c>
      <c r="AG68" s="65" t="str">
        <f t="shared" ca="1" si="8"/>
        <v/>
      </c>
      <c r="AH68" s="65" t="str">
        <f t="shared" ca="1" si="9"/>
        <v/>
      </c>
      <c r="AI68" s="65">
        <v>67</v>
      </c>
      <c r="AJ68" s="67" t="str">
        <f t="shared" ca="1" si="10"/>
        <v/>
      </c>
      <c r="AK68" s="65" t="str">
        <f t="shared" ca="1" si="11"/>
        <v/>
      </c>
      <c r="AL68" s="65" t="str">
        <f t="shared" ca="1" si="12"/>
        <v/>
      </c>
      <c r="AX68" s="52" t="s">
        <v>503</v>
      </c>
      <c r="AZ68" s="52" t="str">
        <f>IF(ISNUMBER(SEARCH('Standard Search'!$C$11,HiddenSheet!B68)),HiddenSheet!B68,"")</f>
        <v/>
      </c>
      <c r="BA68" s="52" t="str">
        <f t="array" ref="BA68">IFERROR(INDEX($AZ$2:$AZ$504,SMALL(IF($AZ$2:$AZ$504&lt;&gt;"",ROW($AZ$2:$AZ$504)-ROW($AZ$2)+1,""),ROW(BA68)-ROW($BA$2)+1)),"")</f>
        <v/>
      </c>
      <c r="BD68" s="52" t="b">
        <v>0</v>
      </c>
      <c r="BE68" s="52" t="str">
        <f t="array" ref="BE68">IFERROR(INDEX('Stage 3 TQP'!B76:B263,SMALL(IF(TRUE=$BD$2:$BD$200,ROW($BD$2:$BD$200)-ROW(BD68)+1),ROW(67:67))),"")</f>
        <v/>
      </c>
      <c r="BF68" s="52" t="str">
        <f t="array" ref="BF68">IFERROR(INDEX('Stage 3 TQP'!G71:G263,SMALL(IF(TRUE=$BD$2:$BD$200,ROW($BD$2:$BD$200)-ROW(BE68)+1),ROW(67:67))),"")</f>
        <v/>
      </c>
    </row>
    <row r="69" spans="1:58">
      <c r="A69" s="215" t="s">
        <v>490</v>
      </c>
      <c r="B69" s="224" t="s">
        <v>504</v>
      </c>
      <c r="C69" s="225">
        <v>2012</v>
      </c>
      <c r="D69" s="218" t="s">
        <v>307</v>
      </c>
      <c r="F69" s="52" t="str">
        <f>IFERROR(INDEX('Stage 2 System Breakdown'!$B$12:$B$200,MATCH(0,INDEX(COUNTIF($F$1:F68,'Stage 2 System Breakdown'!$B$12:$B$200),0,0),0)),"")</f>
        <v/>
      </c>
      <c r="G69" s="52" t="str">
        <f>IFERROR(INDEX('Stage 2 System Breakdown'!$D$12:$D$200,MATCH(0,INDEX(COUNTIF($G$1:G68,'Stage 2 System Breakdown'!$D$12:$D$200),0,0),0)),"")</f>
        <v/>
      </c>
      <c r="H69" s="52" t="str">
        <f>IFERROR(INDEX('Stage 2 System Breakdown'!$F$12:$F$200,MATCH(0,INDEX(COUNTIF($H$1:H68,'Stage 2 System Breakdown'!$F$12:$F$200),0,0),0)),"")</f>
        <v/>
      </c>
      <c r="L69" s="69" t="str" cm="1">
        <f t="array" ref="L69">IFERROR(INDEX('Stage 1 Requirements Definition'!$E$12:$E$200,MATCH(0,INDEX(COUNTIF($L$1:L68,'Stage 1 Requirements Definition'!$E$12:$E$200),0,0),0)),"")</f>
        <v/>
      </c>
      <c r="AC69" s="52">
        <f>COUNTIF('Stage 2 FMECA'!$G$13:$G$201,AB69)</f>
        <v>0</v>
      </c>
      <c r="AE69" s="52" t="str">
        <f t="array" ref="AE69">IFERROR(INDEX($AB$2:$AB$504,SMALL(IF($AC$2:$AC$504&lt;&gt;0,ROW($AB$2:$AB$504)-ROW($AB$2)+1),ROWS($AB$2:AB69))),"")</f>
        <v/>
      </c>
      <c r="AF69" s="52" t="str">
        <f t="shared" si="7"/>
        <v/>
      </c>
      <c r="AG69" s="65" t="str">
        <f t="shared" ca="1" si="8"/>
        <v/>
      </c>
      <c r="AH69" s="65" t="str">
        <f t="shared" ca="1" si="9"/>
        <v/>
      </c>
      <c r="AI69" s="65">
        <v>68</v>
      </c>
      <c r="AJ69" s="67" t="str">
        <f t="shared" ca="1" si="10"/>
        <v/>
      </c>
      <c r="AK69" s="65" t="str">
        <f t="shared" ca="1" si="11"/>
        <v/>
      </c>
      <c r="AL69" s="65" t="str">
        <f t="shared" ca="1" si="12"/>
        <v/>
      </c>
      <c r="AX69" s="52" t="s">
        <v>503</v>
      </c>
      <c r="AZ69" s="52" t="str">
        <f>IF(ISNUMBER(SEARCH('Standard Search'!$C$11,HiddenSheet!B69)),HiddenSheet!B69,"")</f>
        <v/>
      </c>
      <c r="BA69" s="52" t="str">
        <f t="array" ref="BA69">IFERROR(INDEX($AZ$2:$AZ$504,SMALL(IF($AZ$2:$AZ$504&lt;&gt;"",ROW($AZ$2:$AZ$504)-ROW($AZ$2)+1,""),ROW(BA69)-ROW($BA$2)+1)),"")</f>
        <v/>
      </c>
      <c r="BD69" s="52" t="b">
        <v>0</v>
      </c>
      <c r="BE69" s="52" t="str">
        <f t="array" ref="BE69">IFERROR(INDEX('Stage 3 TQP'!B77:B264,SMALL(IF(TRUE=$BD$2:$BD$200,ROW($BD$2:$BD$200)-ROW(BD69)+1),ROW(68:68))),"")</f>
        <v/>
      </c>
      <c r="BF69" s="52" t="str">
        <f t="array" ref="BF69">IFERROR(INDEX('Stage 3 TQP'!G72:G264,SMALL(IF(TRUE=$BD$2:$BD$200,ROW($BD$2:$BD$200)-ROW(BE69)+1),ROW(68:68))),"")</f>
        <v/>
      </c>
    </row>
    <row r="70" spans="1:58">
      <c r="A70" s="215" t="s">
        <v>490</v>
      </c>
      <c r="B70" s="224" t="s">
        <v>505</v>
      </c>
      <c r="C70" s="225">
        <v>2016</v>
      </c>
      <c r="D70" s="218" t="s">
        <v>307</v>
      </c>
      <c r="F70" s="52" t="str">
        <f>IFERROR(INDEX('Stage 2 System Breakdown'!$B$12:$B$200,MATCH(0,INDEX(COUNTIF($F$1:F69,'Stage 2 System Breakdown'!$B$12:$B$200),0,0),0)),"")</f>
        <v/>
      </c>
      <c r="G70" s="52" t="str">
        <f>IFERROR(INDEX('Stage 2 System Breakdown'!$D$12:$D$200,MATCH(0,INDEX(COUNTIF($G$1:G69,'Stage 2 System Breakdown'!$D$12:$D$200),0,0),0)),"")</f>
        <v/>
      </c>
      <c r="H70" s="52" t="str">
        <f>IFERROR(INDEX('Stage 2 System Breakdown'!$F$12:$F$200,MATCH(0,INDEX(COUNTIF($H$1:H69,'Stage 2 System Breakdown'!$F$12:$F$200),0,0),0)),"")</f>
        <v/>
      </c>
      <c r="L70" s="69" t="str" cm="1">
        <f t="array" ref="L70">IFERROR(INDEX('Stage 1 Requirements Definition'!$E$12:$E$200,MATCH(0,INDEX(COUNTIF($L$1:L69,'Stage 1 Requirements Definition'!$E$12:$E$200),0,0),0)),"")</f>
        <v/>
      </c>
      <c r="AC70" s="52">
        <f>COUNTIF('Stage 2 FMECA'!$G$13:$G$201,AB70)</f>
        <v>0</v>
      </c>
      <c r="AE70" s="52" t="str">
        <f t="array" ref="AE70">IFERROR(INDEX($AB$2:$AB$504,SMALL(IF($AC$2:$AC$504&lt;&gt;0,ROW($AB$2:$AB$504)-ROW($AB$2)+1),ROWS($AB$2:AB70))),"")</f>
        <v/>
      </c>
      <c r="AF70" s="52" t="str">
        <f t="shared" si="7"/>
        <v/>
      </c>
      <c r="AG70" s="65" t="str">
        <f t="shared" ca="1" si="8"/>
        <v/>
      </c>
      <c r="AH70" s="65" t="str">
        <f t="shared" ca="1" si="9"/>
        <v/>
      </c>
      <c r="AI70" s="65">
        <v>69</v>
      </c>
      <c r="AJ70" s="67" t="str">
        <f t="shared" ca="1" si="10"/>
        <v/>
      </c>
      <c r="AK70" s="65" t="str">
        <f t="shared" ca="1" si="11"/>
        <v/>
      </c>
      <c r="AL70" s="65" t="str">
        <f t="shared" ca="1" si="12"/>
        <v/>
      </c>
      <c r="AX70" s="52" t="s">
        <v>503</v>
      </c>
      <c r="AZ70" s="52" t="str">
        <f>IF(ISNUMBER(SEARCH('Standard Search'!$C$11,HiddenSheet!B70)),HiddenSheet!B70,"")</f>
        <v/>
      </c>
      <c r="BA70" s="52" t="str">
        <f t="array" ref="BA70">IFERROR(INDEX($AZ$2:$AZ$504,SMALL(IF($AZ$2:$AZ$504&lt;&gt;"",ROW($AZ$2:$AZ$504)-ROW($AZ$2)+1,""),ROW(BA70)-ROW($BA$2)+1)),"")</f>
        <v/>
      </c>
      <c r="BD70" s="52" t="b">
        <v>0</v>
      </c>
      <c r="BE70" s="52" t="str">
        <f t="array" ref="BE70">IFERROR(INDEX('Stage 3 TQP'!B78:B265,SMALL(IF(TRUE=$BD$2:$BD$200,ROW($BD$2:$BD$200)-ROW(BD70)+1),ROW(69:69))),"")</f>
        <v/>
      </c>
      <c r="BF70" s="52" t="str">
        <f t="array" ref="BF70">IFERROR(INDEX('Stage 3 TQP'!G73:G265,SMALL(IF(TRUE=$BD$2:$BD$200,ROW($BD$2:$BD$200)-ROW(BE70)+1),ROW(69:69))),"")</f>
        <v/>
      </c>
    </row>
    <row r="71" spans="1:58">
      <c r="A71" s="215" t="s">
        <v>490</v>
      </c>
      <c r="B71" s="224" t="s">
        <v>506</v>
      </c>
      <c r="C71" s="225">
        <v>2013</v>
      </c>
      <c r="D71" s="218" t="s">
        <v>507</v>
      </c>
      <c r="F71" s="52" t="str">
        <f>IFERROR(INDEX('Stage 2 System Breakdown'!$B$12:$B$200,MATCH(0,INDEX(COUNTIF($F$1:F70,'Stage 2 System Breakdown'!$B$12:$B$200),0,0),0)),"")</f>
        <v/>
      </c>
      <c r="G71" s="52" t="str">
        <f>IFERROR(INDEX('Stage 2 System Breakdown'!$D$12:$D$200,MATCH(0,INDEX(COUNTIF($G$1:G70,'Stage 2 System Breakdown'!$D$12:$D$200),0,0),0)),"")</f>
        <v/>
      </c>
      <c r="H71" s="52" t="str">
        <f>IFERROR(INDEX('Stage 2 System Breakdown'!$F$12:$F$200,MATCH(0,INDEX(COUNTIF($H$1:H70,'Stage 2 System Breakdown'!$F$12:$F$200),0,0),0)),"")</f>
        <v/>
      </c>
      <c r="L71" s="69" t="str" cm="1">
        <f t="array" ref="L71">IFERROR(INDEX('Stage 1 Requirements Definition'!$E$12:$E$200,MATCH(0,INDEX(COUNTIF($L$1:L70,'Stage 1 Requirements Definition'!$E$12:$E$200),0,0),0)),"")</f>
        <v/>
      </c>
      <c r="AC71" s="52">
        <f>COUNTIF('Stage 2 FMECA'!$G$13:$G$201,AB71)</f>
        <v>0</v>
      </c>
      <c r="AE71" s="52" t="str">
        <f t="array" ref="AE71">IFERROR(INDEX($AB$2:$AB$504,SMALL(IF($AC$2:$AC$504&lt;&gt;0,ROW($AB$2:$AB$504)-ROW($AB$2)+1),ROWS($AB$2:AB71))),"")</f>
        <v/>
      </c>
      <c r="AF71" s="52" t="str">
        <f t="shared" si="7"/>
        <v/>
      </c>
      <c r="AG71" s="65" t="str">
        <f t="shared" ca="1" si="8"/>
        <v/>
      </c>
      <c r="AH71" s="65" t="str">
        <f t="shared" ca="1" si="9"/>
        <v/>
      </c>
      <c r="AI71" s="65">
        <v>70</v>
      </c>
      <c r="AJ71" s="67" t="str">
        <f t="shared" ca="1" si="10"/>
        <v/>
      </c>
      <c r="AK71" s="65" t="str">
        <f t="shared" ca="1" si="11"/>
        <v/>
      </c>
      <c r="AL71" s="65" t="str">
        <f t="shared" ca="1" si="12"/>
        <v/>
      </c>
      <c r="AX71" s="52" t="s">
        <v>503</v>
      </c>
      <c r="AZ71" s="52" t="str">
        <f>IF(ISNUMBER(SEARCH('Standard Search'!$C$11,HiddenSheet!B71)),HiddenSheet!B71,"")</f>
        <v/>
      </c>
      <c r="BA71" s="52" t="str">
        <f t="array" ref="BA71">IFERROR(INDEX($AZ$2:$AZ$504,SMALL(IF($AZ$2:$AZ$504&lt;&gt;"",ROW($AZ$2:$AZ$504)-ROW($AZ$2)+1,""),ROW(BA71)-ROW($BA$2)+1)),"")</f>
        <v/>
      </c>
      <c r="BD71" s="52" t="b">
        <v>0</v>
      </c>
      <c r="BE71" s="52" t="str">
        <f t="array" ref="BE71">IFERROR(INDEX('Stage 3 TQP'!B79:B266,SMALL(IF(TRUE=$BD$2:$BD$200,ROW($BD$2:$BD$200)-ROW(BD71)+1),ROW(70:70))),"")</f>
        <v/>
      </c>
      <c r="BF71" s="52" t="str">
        <f t="array" ref="BF71">IFERROR(INDEX('Stage 3 TQP'!G74:G266,SMALL(IF(TRUE=$BD$2:$BD$200,ROW($BD$2:$BD$200)-ROW(BE71)+1),ROW(70:70))),"")</f>
        <v/>
      </c>
    </row>
    <row r="72" spans="1:58">
      <c r="A72" s="215" t="s">
        <v>490</v>
      </c>
      <c r="B72" s="224" t="s">
        <v>508</v>
      </c>
      <c r="C72" s="225">
        <v>2017</v>
      </c>
      <c r="D72" s="218" t="s">
        <v>509</v>
      </c>
      <c r="F72" s="52" t="str">
        <f>IFERROR(INDEX('Stage 2 System Breakdown'!$B$12:$B$200,MATCH(0,INDEX(COUNTIF($F$1:F71,'Stage 2 System Breakdown'!$B$12:$B$200),0,0),0)),"")</f>
        <v/>
      </c>
      <c r="G72" s="52" t="str">
        <f>IFERROR(INDEX('Stage 2 System Breakdown'!$D$12:$D$200,MATCH(0,INDEX(COUNTIF($G$1:G71,'Stage 2 System Breakdown'!$D$12:$D$200),0,0),0)),"")</f>
        <v/>
      </c>
      <c r="H72" s="52" t="str">
        <f>IFERROR(INDEX('Stage 2 System Breakdown'!$F$12:$F$200,MATCH(0,INDEX(COUNTIF($H$1:H71,'Stage 2 System Breakdown'!$F$12:$F$200),0,0),0)),"")</f>
        <v/>
      </c>
      <c r="L72" s="69" t="str" cm="1">
        <f t="array" ref="L72">IFERROR(INDEX('Stage 1 Requirements Definition'!$E$12:$E$200,MATCH(0,INDEX(COUNTIF($L$1:L71,'Stage 1 Requirements Definition'!$E$12:$E$200),0,0),0)),"")</f>
        <v/>
      </c>
      <c r="AC72" s="52">
        <f>COUNTIF('Stage 2 FMECA'!$G$13:$G$201,AB72)</f>
        <v>0</v>
      </c>
      <c r="AE72" s="52" t="str">
        <f t="array" ref="AE72">IFERROR(INDEX($AB$2:$AB$504,SMALL(IF($AC$2:$AC$504&lt;&gt;0,ROW($AB$2:$AB$504)-ROW($AB$2)+1),ROWS($AB$2:AB72))),"")</f>
        <v/>
      </c>
      <c r="AF72" s="52" t="str">
        <f t="shared" si="7"/>
        <v/>
      </c>
      <c r="AG72" s="65" t="str">
        <f t="shared" ca="1" si="8"/>
        <v/>
      </c>
      <c r="AH72" s="65" t="str">
        <f t="shared" ca="1" si="9"/>
        <v/>
      </c>
      <c r="AI72" s="65">
        <v>71</v>
      </c>
      <c r="AJ72" s="67" t="str">
        <f t="shared" ca="1" si="10"/>
        <v/>
      </c>
      <c r="AK72" s="65" t="str">
        <f t="shared" ca="1" si="11"/>
        <v/>
      </c>
      <c r="AL72" s="65" t="str">
        <f t="shared" ca="1" si="12"/>
        <v/>
      </c>
      <c r="AX72" s="52" t="s">
        <v>503</v>
      </c>
      <c r="AZ72" s="52" t="str">
        <f>IF(ISNUMBER(SEARCH('Standard Search'!$C$11,HiddenSheet!B72)),HiddenSheet!B72,"")</f>
        <v/>
      </c>
      <c r="BA72" s="52" t="str">
        <f t="array" ref="BA72">IFERROR(INDEX($AZ$2:$AZ$504,SMALL(IF($AZ$2:$AZ$504&lt;&gt;"",ROW($AZ$2:$AZ$504)-ROW($AZ$2)+1,""),ROW(BA72)-ROW($BA$2)+1)),"")</f>
        <v/>
      </c>
      <c r="BD72" s="52" t="b">
        <v>0</v>
      </c>
      <c r="BE72" s="52" t="str">
        <f t="array" ref="BE72">IFERROR(INDEX('Stage 3 TQP'!B80:B267,SMALL(IF(TRUE=$BD$2:$BD$200,ROW($BD$2:$BD$200)-ROW(BD72)+1),ROW(71:71))),"")</f>
        <v/>
      </c>
      <c r="BF72" s="52" t="str">
        <f t="array" ref="BF72">IFERROR(INDEX('Stage 3 TQP'!G75:G267,SMALL(IF(TRUE=$BD$2:$BD$200,ROW($BD$2:$BD$200)-ROW(BE72)+1),ROW(71:71))),"")</f>
        <v/>
      </c>
    </row>
    <row r="73" spans="1:58">
      <c r="A73" s="215" t="s">
        <v>490</v>
      </c>
      <c r="B73" s="216" t="s">
        <v>510</v>
      </c>
      <c r="C73" s="217">
        <v>2019</v>
      </c>
      <c r="D73" s="218" t="s">
        <v>511</v>
      </c>
      <c r="F73" s="52" t="str">
        <f>IFERROR(INDEX('Stage 2 System Breakdown'!$B$12:$B$200,MATCH(0,INDEX(COUNTIF($F$1:F72,'Stage 2 System Breakdown'!$B$12:$B$200),0,0),0)),"")</f>
        <v/>
      </c>
      <c r="G73" s="52" t="str">
        <f>IFERROR(INDEX('Stage 2 System Breakdown'!$D$12:$D$200,MATCH(0,INDEX(COUNTIF($G$1:G72,'Stage 2 System Breakdown'!$D$12:$D$200),0,0),0)),"")</f>
        <v/>
      </c>
      <c r="H73" s="52" t="str">
        <f>IFERROR(INDEX('Stage 2 System Breakdown'!$F$12:$F$200,MATCH(0,INDEX(COUNTIF($H$1:H72,'Stage 2 System Breakdown'!$F$12:$F$200),0,0),0)),"")</f>
        <v/>
      </c>
      <c r="L73" s="69" t="str" cm="1">
        <f t="array" ref="L73">IFERROR(INDEX('Stage 1 Requirements Definition'!$E$12:$E$200,MATCH(0,INDEX(COUNTIF($L$1:L72,'Stage 1 Requirements Definition'!$E$12:$E$200),0,0),0)),"")</f>
        <v/>
      </c>
      <c r="AC73" s="52">
        <f>COUNTIF('Stage 2 FMECA'!$G$13:$G$201,AB73)</f>
        <v>0</v>
      </c>
      <c r="AE73" s="52" t="str">
        <f t="array" ref="AE73">IFERROR(INDEX($AB$2:$AB$504,SMALL(IF($AC$2:$AC$504&lt;&gt;0,ROW($AB$2:$AB$504)-ROW($AB$2)+1),ROWS($AB$2:AB73))),"")</f>
        <v/>
      </c>
      <c r="AF73" s="52" t="str">
        <f t="shared" si="7"/>
        <v/>
      </c>
      <c r="AG73" s="65" t="str">
        <f t="shared" ca="1" si="8"/>
        <v/>
      </c>
      <c r="AH73" s="65" t="str">
        <f t="shared" ca="1" si="9"/>
        <v/>
      </c>
      <c r="AI73" s="65">
        <v>72</v>
      </c>
      <c r="AJ73" s="67" t="str">
        <f t="shared" ca="1" si="10"/>
        <v/>
      </c>
      <c r="AK73" s="65" t="str">
        <f t="shared" ca="1" si="11"/>
        <v/>
      </c>
      <c r="AL73" s="65" t="str">
        <f t="shared" ca="1" si="12"/>
        <v/>
      </c>
      <c r="AX73" s="52" t="s">
        <v>503</v>
      </c>
      <c r="AZ73" s="52" t="str">
        <f>IF(ISNUMBER(SEARCH('Standard Search'!$C$11,HiddenSheet!B73)),HiddenSheet!B73,"")</f>
        <v/>
      </c>
      <c r="BA73" s="52" t="str">
        <f t="array" ref="BA73">IFERROR(INDEX($AZ$2:$AZ$504,SMALL(IF($AZ$2:$AZ$504&lt;&gt;"",ROW($AZ$2:$AZ$504)-ROW($AZ$2)+1,""),ROW(BA73)-ROW($BA$2)+1)),"")</f>
        <v/>
      </c>
      <c r="BD73" s="52" t="b">
        <v>0</v>
      </c>
      <c r="BE73" s="52" t="str">
        <f t="array" ref="BE73">IFERROR(INDEX('Stage 3 TQP'!B81:B268,SMALL(IF(TRUE=$BD$2:$BD$200,ROW($BD$2:$BD$200)-ROW(BD73)+1),ROW(72:72))),"")</f>
        <v/>
      </c>
      <c r="BF73" s="52" t="str">
        <f t="array" ref="BF73">IFERROR(INDEX('Stage 3 TQP'!G76:G268,SMALL(IF(TRUE=$BD$2:$BD$200,ROW($BD$2:$BD$200)-ROW(BE73)+1),ROW(72:72))),"")</f>
        <v/>
      </c>
    </row>
    <row r="74" spans="1:58">
      <c r="A74" s="215" t="s">
        <v>490</v>
      </c>
      <c r="B74" s="224" t="s">
        <v>512</v>
      </c>
      <c r="C74" s="225">
        <v>2019</v>
      </c>
      <c r="D74" s="218" t="s">
        <v>513</v>
      </c>
      <c r="F74" s="52" t="str">
        <f>IFERROR(INDEX('Stage 2 System Breakdown'!$B$12:$B$200,MATCH(0,INDEX(COUNTIF($F$1:F73,'Stage 2 System Breakdown'!$B$12:$B$200),0,0),0)),"")</f>
        <v/>
      </c>
      <c r="G74" s="52" t="str">
        <f>IFERROR(INDEX('Stage 2 System Breakdown'!$D$12:$D$200,MATCH(0,INDEX(COUNTIF($G$1:G73,'Stage 2 System Breakdown'!$D$12:$D$200),0,0),0)),"")</f>
        <v/>
      </c>
      <c r="H74" s="52" t="str">
        <f>IFERROR(INDEX('Stage 2 System Breakdown'!$F$12:$F$200,MATCH(0,INDEX(COUNTIF($H$1:H73,'Stage 2 System Breakdown'!$F$12:$F$200),0,0),0)),"")</f>
        <v/>
      </c>
      <c r="L74" s="69" t="str" cm="1">
        <f t="array" ref="L74">IFERROR(INDEX('Stage 1 Requirements Definition'!$E$12:$E$200,MATCH(0,INDEX(COUNTIF($L$1:L73,'Stage 1 Requirements Definition'!$E$12:$E$200),0,0),0)),"")</f>
        <v/>
      </c>
      <c r="AC74" s="52">
        <f>COUNTIF('Stage 2 FMECA'!$G$13:$G$201,AB74)</f>
        <v>0</v>
      </c>
      <c r="AE74" s="52" t="str">
        <f t="array" ref="AE74">IFERROR(INDEX($AB$2:$AB$504,SMALL(IF($AC$2:$AC$504&lt;&gt;0,ROW($AB$2:$AB$504)-ROW($AB$2)+1),ROWS($AB$2:AB74))),"")</f>
        <v/>
      </c>
      <c r="AF74" s="52" t="str">
        <f t="shared" si="7"/>
        <v/>
      </c>
      <c r="AG74" s="65" t="str">
        <f t="shared" ca="1" si="8"/>
        <v/>
      </c>
      <c r="AH74" s="65" t="str">
        <f t="shared" ca="1" si="9"/>
        <v/>
      </c>
      <c r="AI74" s="65">
        <v>73</v>
      </c>
      <c r="AJ74" s="67" t="str">
        <f t="shared" ca="1" si="10"/>
        <v/>
      </c>
      <c r="AK74" s="65" t="str">
        <f t="shared" ca="1" si="11"/>
        <v/>
      </c>
      <c r="AL74" s="65" t="str">
        <f t="shared" ca="1" si="12"/>
        <v/>
      </c>
      <c r="AX74" s="52" t="s">
        <v>503</v>
      </c>
      <c r="AZ74" s="52" t="str">
        <f>IF(ISNUMBER(SEARCH('Standard Search'!$C$11,HiddenSheet!B74)),HiddenSheet!B74,"")</f>
        <v/>
      </c>
      <c r="BA74" s="52" t="str">
        <f t="array" ref="BA74">IFERROR(INDEX($AZ$2:$AZ$504,SMALL(IF($AZ$2:$AZ$504&lt;&gt;"",ROW($AZ$2:$AZ$504)-ROW($AZ$2)+1,""),ROW(BA74)-ROW($BA$2)+1)),"")</f>
        <v/>
      </c>
      <c r="BD74" s="52" t="b">
        <v>0</v>
      </c>
      <c r="BE74" s="52" t="str">
        <f t="array" ref="BE74">IFERROR(INDEX('Stage 3 TQP'!B82:B269,SMALL(IF(TRUE=$BD$2:$BD$200,ROW($BD$2:$BD$200)-ROW(BD74)+1),ROW(73:73))),"")</f>
        <v/>
      </c>
      <c r="BF74" s="52" t="str">
        <f t="array" ref="BF74">IFERROR(INDEX('Stage 3 TQP'!G77:G269,SMALL(IF(TRUE=$BD$2:$BD$200,ROW($BD$2:$BD$200)-ROW(BE74)+1),ROW(73:73))),"")</f>
        <v/>
      </c>
    </row>
    <row r="75" spans="1:58">
      <c r="A75" s="215" t="s">
        <v>490</v>
      </c>
      <c r="B75" s="224" t="s">
        <v>514</v>
      </c>
      <c r="C75" s="225">
        <v>2018</v>
      </c>
      <c r="D75" s="218" t="s">
        <v>339</v>
      </c>
      <c r="F75" s="52" t="str">
        <f>IFERROR(INDEX('Stage 2 System Breakdown'!$B$12:$B$200,MATCH(0,INDEX(COUNTIF($F$1:F74,'Stage 2 System Breakdown'!$B$12:$B$200),0,0),0)),"")</f>
        <v/>
      </c>
      <c r="G75" s="52" t="str">
        <f>IFERROR(INDEX('Stage 2 System Breakdown'!$D$12:$D$200,MATCH(0,INDEX(COUNTIF($G$1:G74,'Stage 2 System Breakdown'!$D$12:$D$200),0,0),0)),"")</f>
        <v/>
      </c>
      <c r="H75" s="52" t="str">
        <f>IFERROR(INDEX('Stage 2 System Breakdown'!$F$12:$F$200,MATCH(0,INDEX(COUNTIF($H$1:H74,'Stage 2 System Breakdown'!$F$12:$F$200),0,0),0)),"")</f>
        <v/>
      </c>
      <c r="L75" s="69" t="str" cm="1">
        <f t="array" ref="L75">IFERROR(INDEX('Stage 1 Requirements Definition'!$E$12:$E$200,MATCH(0,INDEX(COUNTIF($L$1:L74,'Stage 1 Requirements Definition'!$E$12:$E$200),0,0),0)),"")</f>
        <v/>
      </c>
      <c r="AC75" s="52">
        <f>COUNTIF('Stage 2 FMECA'!$G$13:$G$201,AB75)</f>
        <v>0</v>
      </c>
      <c r="AE75" s="52" t="str">
        <f t="array" ref="AE75">IFERROR(INDEX($AB$2:$AB$504,SMALL(IF($AC$2:$AC$504&lt;&gt;0,ROW($AB$2:$AB$504)-ROW($AB$2)+1),ROWS($AB$2:AB75))),"")</f>
        <v/>
      </c>
      <c r="AF75" s="52" t="str">
        <f t="shared" si="7"/>
        <v/>
      </c>
      <c r="AG75" s="65" t="str">
        <f t="shared" ca="1" si="8"/>
        <v/>
      </c>
      <c r="AH75" s="65" t="str">
        <f t="shared" ca="1" si="9"/>
        <v/>
      </c>
      <c r="AI75" s="65">
        <v>74</v>
      </c>
      <c r="AJ75" s="67" t="str">
        <f t="shared" ca="1" si="10"/>
        <v/>
      </c>
      <c r="AK75" s="65" t="str">
        <f t="shared" ca="1" si="11"/>
        <v/>
      </c>
      <c r="AL75" s="65" t="str">
        <f t="shared" ca="1" si="12"/>
        <v/>
      </c>
      <c r="AX75" s="52" t="s">
        <v>503</v>
      </c>
      <c r="AZ75" s="52" t="str">
        <f>IF(ISNUMBER(SEARCH('Standard Search'!$C$11,HiddenSheet!B75)),HiddenSheet!B75,"")</f>
        <v/>
      </c>
      <c r="BA75" s="52" t="str">
        <f t="array" ref="BA75">IFERROR(INDEX($AZ$2:$AZ$504,SMALL(IF($AZ$2:$AZ$504&lt;&gt;"",ROW($AZ$2:$AZ$504)-ROW($AZ$2)+1,""),ROW(BA75)-ROW($BA$2)+1)),"")</f>
        <v/>
      </c>
      <c r="BD75" s="52" t="b">
        <v>0</v>
      </c>
      <c r="BE75" s="52" t="str">
        <f t="array" ref="BE75">IFERROR(INDEX('Stage 3 TQP'!B83:B270,SMALL(IF(TRUE=$BD$2:$BD$200,ROW($BD$2:$BD$200)-ROW(BD75)+1),ROW(74:74))),"")</f>
        <v/>
      </c>
      <c r="BF75" s="52" t="str">
        <f t="array" ref="BF75">IFERROR(INDEX('Stage 3 TQP'!G78:G270,SMALL(IF(TRUE=$BD$2:$BD$200,ROW($BD$2:$BD$200)-ROW(BE75)+1),ROW(74:74))),"")</f>
        <v/>
      </c>
    </row>
    <row r="76" spans="1:58">
      <c r="A76" s="215" t="s">
        <v>490</v>
      </c>
      <c r="B76" s="224" t="s">
        <v>515</v>
      </c>
      <c r="C76" s="225">
        <v>2018</v>
      </c>
      <c r="D76" s="218" t="s">
        <v>339</v>
      </c>
      <c r="F76" s="52" t="str">
        <f>IFERROR(INDEX('Stage 2 System Breakdown'!$B$12:$B$200,MATCH(0,INDEX(COUNTIF($F$1:F75,'Stage 2 System Breakdown'!$B$12:$B$200),0,0),0)),"")</f>
        <v/>
      </c>
      <c r="G76" s="52" t="str">
        <f>IFERROR(INDEX('Stage 2 System Breakdown'!$D$12:$D$200,MATCH(0,INDEX(COUNTIF($G$1:G75,'Stage 2 System Breakdown'!$D$12:$D$200),0,0),0)),"")</f>
        <v/>
      </c>
      <c r="H76" s="52" t="str">
        <f>IFERROR(INDEX('Stage 2 System Breakdown'!$F$12:$F$200,MATCH(0,INDEX(COUNTIF($H$1:H75,'Stage 2 System Breakdown'!$F$12:$F$200),0,0),0)),"")</f>
        <v/>
      </c>
      <c r="L76" s="69" t="str" cm="1">
        <f t="array" ref="L76">IFERROR(INDEX('Stage 1 Requirements Definition'!$E$12:$E$200,MATCH(0,INDEX(COUNTIF($L$1:L75,'Stage 1 Requirements Definition'!$E$12:$E$200),0,0),0)),"")</f>
        <v/>
      </c>
      <c r="AC76" s="52">
        <f>COUNTIF('Stage 2 FMECA'!$G$13:$G$201,AB76)</f>
        <v>0</v>
      </c>
      <c r="AE76" s="52" t="str">
        <f t="array" ref="AE76">IFERROR(INDEX($AB$2:$AB$504,SMALL(IF($AC$2:$AC$504&lt;&gt;0,ROW($AB$2:$AB$504)-ROW($AB$2)+1),ROWS($AB$2:AB76))),"")</f>
        <v/>
      </c>
      <c r="AF76" s="52" t="str">
        <f t="shared" si="7"/>
        <v/>
      </c>
      <c r="AG76" s="65" t="str">
        <f t="shared" ca="1" si="8"/>
        <v/>
      </c>
      <c r="AH76" s="65" t="str">
        <f t="shared" ca="1" si="9"/>
        <v/>
      </c>
      <c r="AI76" s="65">
        <v>75</v>
      </c>
      <c r="AJ76" s="67" t="str">
        <f t="shared" ca="1" si="10"/>
        <v/>
      </c>
      <c r="AK76" s="65" t="str">
        <f t="shared" ca="1" si="11"/>
        <v/>
      </c>
      <c r="AL76" s="65" t="str">
        <f t="shared" ca="1" si="12"/>
        <v/>
      </c>
      <c r="AX76" s="52" t="s">
        <v>503</v>
      </c>
      <c r="AZ76" s="52" t="str">
        <f>IF(ISNUMBER(SEARCH('Standard Search'!$C$11,HiddenSheet!B76)),HiddenSheet!B76,"")</f>
        <v/>
      </c>
      <c r="BA76" s="52" t="str">
        <f t="array" ref="BA76">IFERROR(INDEX($AZ$2:$AZ$504,SMALL(IF($AZ$2:$AZ$504&lt;&gt;"",ROW($AZ$2:$AZ$504)-ROW($AZ$2)+1,""),ROW(BA76)-ROW($BA$2)+1)),"")</f>
        <v/>
      </c>
      <c r="BD76" s="52" t="b">
        <v>0</v>
      </c>
      <c r="BE76" s="52" t="str">
        <f t="array" ref="BE76">IFERROR(INDEX('Stage 3 TQP'!B84:B271,SMALL(IF(TRUE=$BD$2:$BD$200,ROW($BD$2:$BD$200)-ROW(BD76)+1),ROW(75:75))),"")</f>
        <v/>
      </c>
      <c r="BF76" s="52" t="str">
        <f t="array" ref="BF76">IFERROR(INDEX('Stage 3 TQP'!G79:G271,SMALL(IF(TRUE=$BD$2:$BD$200,ROW($BD$2:$BD$200)-ROW(BE76)+1),ROW(75:75))),"")</f>
        <v/>
      </c>
    </row>
    <row r="77" spans="1:58">
      <c r="A77" s="215" t="s">
        <v>490</v>
      </c>
      <c r="B77" s="224" t="s">
        <v>516</v>
      </c>
      <c r="C77" s="225">
        <v>2021</v>
      </c>
      <c r="D77" s="218" t="s">
        <v>517</v>
      </c>
      <c r="F77" s="52" t="str">
        <f>IFERROR(INDEX('Stage 2 System Breakdown'!$B$12:$B$200,MATCH(0,INDEX(COUNTIF($F$1:F76,'Stage 2 System Breakdown'!$B$12:$B$200),0,0),0)),"")</f>
        <v/>
      </c>
      <c r="G77" s="52" t="str">
        <f>IFERROR(INDEX('Stage 2 System Breakdown'!$D$12:$D$200,MATCH(0,INDEX(COUNTIF($G$1:G76,'Stage 2 System Breakdown'!$D$12:$D$200),0,0),0)),"")</f>
        <v/>
      </c>
      <c r="H77" s="52" t="str">
        <f>IFERROR(INDEX('Stage 2 System Breakdown'!$F$12:$F$200,MATCH(0,INDEX(COUNTIF($H$1:H76,'Stage 2 System Breakdown'!$F$12:$F$200),0,0),0)),"")</f>
        <v/>
      </c>
      <c r="L77" s="69" t="str" cm="1">
        <f t="array" ref="L77">IFERROR(INDEX('Stage 1 Requirements Definition'!$E$12:$E$200,MATCH(0,INDEX(COUNTIF($L$1:L76,'Stage 1 Requirements Definition'!$E$12:$E$200),0,0),0)),"")</f>
        <v/>
      </c>
      <c r="AC77" s="52">
        <f>COUNTIF('Stage 2 FMECA'!$G$13:$G$201,AB77)</f>
        <v>0</v>
      </c>
      <c r="AE77" s="52" t="str">
        <f t="array" ref="AE77">IFERROR(INDEX($AB$2:$AB$504,SMALL(IF($AC$2:$AC$504&lt;&gt;0,ROW($AB$2:$AB$504)-ROW($AB$2)+1),ROWS($AB$2:AB77))),"")</f>
        <v/>
      </c>
      <c r="AF77" s="52" t="str">
        <f t="shared" si="7"/>
        <v/>
      </c>
      <c r="AG77" s="65" t="str">
        <f t="shared" ca="1" si="8"/>
        <v/>
      </c>
      <c r="AH77" s="65" t="str">
        <f t="shared" ca="1" si="9"/>
        <v/>
      </c>
      <c r="AI77" s="65">
        <v>76</v>
      </c>
      <c r="AJ77" s="67" t="str">
        <f t="shared" ca="1" si="10"/>
        <v/>
      </c>
      <c r="AK77" s="65" t="str">
        <f t="shared" ca="1" si="11"/>
        <v/>
      </c>
      <c r="AL77" s="65" t="str">
        <f t="shared" ca="1" si="12"/>
        <v/>
      </c>
      <c r="AX77" s="52" t="s">
        <v>503</v>
      </c>
      <c r="AZ77" s="52" t="str">
        <f>IF(ISNUMBER(SEARCH('Standard Search'!$C$11,HiddenSheet!B77)),HiddenSheet!B77,"")</f>
        <v/>
      </c>
      <c r="BA77" s="52" t="str">
        <f t="array" ref="BA77">IFERROR(INDEX($AZ$2:$AZ$504,SMALL(IF($AZ$2:$AZ$504&lt;&gt;"",ROW($AZ$2:$AZ$504)-ROW($AZ$2)+1,""),ROW(BA77)-ROW($BA$2)+1)),"")</f>
        <v/>
      </c>
      <c r="BD77" s="52" t="b">
        <v>0</v>
      </c>
      <c r="BE77" s="52" t="str">
        <f t="array" ref="BE77">IFERROR(INDEX('Stage 3 TQP'!B85:B272,SMALL(IF(TRUE=$BD$2:$BD$200,ROW($BD$2:$BD$200)-ROW(BD77)+1),ROW(76:76))),"")</f>
        <v/>
      </c>
      <c r="BF77" s="52" t="str">
        <f t="array" ref="BF77">IFERROR(INDEX('Stage 3 TQP'!G80:G272,SMALL(IF(TRUE=$BD$2:$BD$200,ROW($BD$2:$BD$200)-ROW(BE77)+1),ROW(76:76))),"")</f>
        <v/>
      </c>
    </row>
    <row r="78" spans="1:58">
      <c r="A78" s="215" t="s">
        <v>490</v>
      </c>
      <c r="B78" s="224" t="s">
        <v>518</v>
      </c>
      <c r="C78" s="225">
        <v>2021</v>
      </c>
      <c r="D78" s="218" t="s">
        <v>335</v>
      </c>
      <c r="F78" s="52" t="str">
        <f>IFERROR(INDEX('Stage 2 System Breakdown'!$B$12:$B$200,MATCH(0,INDEX(COUNTIF($F$1:F77,'Stage 2 System Breakdown'!$B$12:$B$200),0,0),0)),"")</f>
        <v/>
      </c>
      <c r="G78" s="52" t="str">
        <f>IFERROR(INDEX('Stage 2 System Breakdown'!$D$12:$D$200,MATCH(0,INDEX(COUNTIF($G$1:G77,'Stage 2 System Breakdown'!$D$12:$D$200),0,0),0)),"")</f>
        <v/>
      </c>
      <c r="H78" s="52" t="str">
        <f>IFERROR(INDEX('Stage 2 System Breakdown'!$F$12:$F$200,MATCH(0,INDEX(COUNTIF($H$1:H77,'Stage 2 System Breakdown'!$F$12:$F$200),0,0),0)),"")</f>
        <v/>
      </c>
      <c r="L78" s="69" t="str" cm="1">
        <f t="array" ref="L78">IFERROR(INDEX('Stage 1 Requirements Definition'!$E$12:$E$200,MATCH(0,INDEX(COUNTIF($L$1:L77,'Stage 1 Requirements Definition'!$E$12:$E$200),0,0),0)),"")</f>
        <v/>
      </c>
      <c r="AC78" s="52">
        <f>COUNTIF('Stage 2 FMECA'!$G$13:$G$201,AB78)</f>
        <v>0</v>
      </c>
      <c r="AE78" s="52" t="str">
        <f t="array" ref="AE78">IFERROR(INDEX($AB$2:$AB$504,SMALL(IF($AC$2:$AC$504&lt;&gt;0,ROW($AB$2:$AB$504)-ROW($AB$2)+1),ROWS($AB$2:AB78))),"")</f>
        <v/>
      </c>
      <c r="AF78" s="52" t="str">
        <f t="shared" si="7"/>
        <v/>
      </c>
      <c r="AG78" s="65" t="str">
        <f t="shared" ca="1" si="8"/>
        <v/>
      </c>
      <c r="AH78" s="65" t="str">
        <f t="shared" ca="1" si="9"/>
        <v/>
      </c>
      <c r="AI78" s="65">
        <v>77</v>
      </c>
      <c r="AJ78" s="67" t="str">
        <f t="shared" ca="1" si="10"/>
        <v/>
      </c>
      <c r="AK78" s="65" t="str">
        <f t="shared" ca="1" si="11"/>
        <v/>
      </c>
      <c r="AL78" s="65" t="str">
        <f t="shared" ca="1" si="12"/>
        <v/>
      </c>
      <c r="AX78" s="52" t="s">
        <v>503</v>
      </c>
      <c r="AZ78" s="52" t="str">
        <f>IF(ISNUMBER(SEARCH('Standard Search'!$C$11,HiddenSheet!B78)),HiddenSheet!B78,"")</f>
        <v/>
      </c>
      <c r="BA78" s="52" t="str">
        <f t="array" ref="BA78">IFERROR(INDEX($AZ$2:$AZ$504,SMALL(IF($AZ$2:$AZ$504&lt;&gt;"",ROW($AZ$2:$AZ$504)-ROW($AZ$2)+1,""),ROW(BA78)-ROW($BA$2)+1)),"")</f>
        <v/>
      </c>
      <c r="BD78" s="52" t="b">
        <v>0</v>
      </c>
      <c r="BE78" s="52" t="str">
        <f t="array" ref="BE78">IFERROR(INDEX('Stage 3 TQP'!B86:B273,SMALL(IF(TRUE=$BD$2:$BD$200,ROW($BD$2:$BD$200)-ROW(BD78)+1),ROW(77:77))),"")</f>
        <v/>
      </c>
      <c r="BF78" s="52" t="str">
        <f t="array" ref="BF78">IFERROR(INDEX('Stage 3 TQP'!G81:G273,SMALL(IF(TRUE=$BD$2:$BD$200,ROW($BD$2:$BD$200)-ROW(BE78)+1),ROW(77:77))),"")</f>
        <v/>
      </c>
    </row>
    <row r="79" spans="1:58">
      <c r="A79" s="215" t="s">
        <v>490</v>
      </c>
      <c r="B79" s="224" t="s">
        <v>519</v>
      </c>
      <c r="C79" s="225">
        <v>2021</v>
      </c>
      <c r="D79" s="218" t="s">
        <v>335</v>
      </c>
      <c r="F79" s="52" t="str">
        <f>IFERROR(INDEX('Stage 2 System Breakdown'!$B$12:$B$200,MATCH(0,INDEX(COUNTIF($F$1:F78,'Stage 2 System Breakdown'!$B$12:$B$200),0,0),0)),"")</f>
        <v/>
      </c>
      <c r="G79" s="52" t="str">
        <f>IFERROR(INDEX('Stage 2 System Breakdown'!$D$12:$D$200,MATCH(0,INDEX(COUNTIF($G$1:G78,'Stage 2 System Breakdown'!$D$12:$D$200),0,0),0)),"")</f>
        <v/>
      </c>
      <c r="H79" s="52" t="str">
        <f>IFERROR(INDEX('Stage 2 System Breakdown'!$F$12:$F$200,MATCH(0,INDEX(COUNTIF($H$1:H78,'Stage 2 System Breakdown'!$F$12:$F$200),0,0),0)),"")</f>
        <v/>
      </c>
      <c r="L79" s="69" t="str" cm="1">
        <f t="array" ref="L79">IFERROR(INDEX('Stage 1 Requirements Definition'!$E$12:$E$200,MATCH(0,INDEX(COUNTIF($L$1:L78,'Stage 1 Requirements Definition'!$E$12:$E$200),0,0),0)),"")</f>
        <v/>
      </c>
      <c r="AC79" s="52">
        <f>COUNTIF('Stage 2 FMECA'!$G$13:$G$201,AB79)</f>
        <v>0</v>
      </c>
      <c r="AE79" s="52" t="str">
        <f t="array" ref="AE79">IFERROR(INDEX($AB$2:$AB$504,SMALL(IF($AC$2:$AC$504&lt;&gt;0,ROW($AB$2:$AB$504)-ROW($AB$2)+1),ROWS($AB$2:AB79))),"")</f>
        <v/>
      </c>
      <c r="AF79" s="52" t="str">
        <f t="shared" si="7"/>
        <v/>
      </c>
      <c r="AG79" s="65" t="str">
        <f t="shared" ca="1" si="8"/>
        <v/>
      </c>
      <c r="AH79" s="65" t="str">
        <f t="shared" ca="1" si="9"/>
        <v/>
      </c>
      <c r="AI79" s="65">
        <v>78</v>
      </c>
      <c r="AJ79" s="67" t="str">
        <f t="shared" ca="1" si="10"/>
        <v/>
      </c>
      <c r="AK79" s="65" t="str">
        <f t="shared" ca="1" si="11"/>
        <v/>
      </c>
      <c r="AL79" s="65" t="str">
        <f t="shared" ca="1" si="12"/>
        <v/>
      </c>
      <c r="AX79" s="52" t="s">
        <v>503</v>
      </c>
      <c r="AZ79" s="52" t="str">
        <f>IF(ISNUMBER(SEARCH('Standard Search'!$C$11,HiddenSheet!B79)),HiddenSheet!B79,"")</f>
        <v/>
      </c>
      <c r="BA79" s="52" t="str">
        <f t="array" ref="BA79">IFERROR(INDEX($AZ$2:$AZ$504,SMALL(IF($AZ$2:$AZ$504&lt;&gt;"",ROW($AZ$2:$AZ$504)-ROW($AZ$2)+1,""),ROW(BA79)-ROW($BA$2)+1)),"")</f>
        <v/>
      </c>
      <c r="BD79" s="52" t="b">
        <v>0</v>
      </c>
      <c r="BE79" s="52" t="str">
        <f t="array" ref="BE79">IFERROR(INDEX('Stage 3 TQP'!B87:B274,SMALL(IF(TRUE=$BD$2:$BD$200,ROW($BD$2:$BD$200)-ROW(BD79)+1),ROW(78:78))),"")</f>
        <v/>
      </c>
      <c r="BF79" s="52" t="str">
        <f t="array" ref="BF79">IFERROR(INDEX('Stage 3 TQP'!G82:G274,SMALL(IF(TRUE=$BD$2:$BD$200,ROW($BD$2:$BD$200)-ROW(BE79)+1),ROW(78:78))),"")</f>
        <v/>
      </c>
    </row>
    <row r="80" spans="1:58">
      <c r="A80" s="215" t="s">
        <v>490</v>
      </c>
      <c r="B80" s="224" t="s">
        <v>520</v>
      </c>
      <c r="C80" s="225">
        <v>2019</v>
      </c>
      <c r="D80" s="218" t="s">
        <v>335</v>
      </c>
      <c r="F80" s="52" t="str">
        <f>IFERROR(INDEX('Stage 2 System Breakdown'!$B$12:$B$200,MATCH(0,INDEX(COUNTIF($F$1:F79,'Stage 2 System Breakdown'!$B$12:$B$200),0,0),0)),"")</f>
        <v/>
      </c>
      <c r="G80" s="52" t="str">
        <f>IFERROR(INDEX('Stage 2 System Breakdown'!$D$12:$D$200,MATCH(0,INDEX(COUNTIF($G$1:G79,'Stage 2 System Breakdown'!$D$12:$D$200),0,0),0)),"")</f>
        <v/>
      </c>
      <c r="H80" s="52" t="str">
        <f>IFERROR(INDEX('Stage 2 System Breakdown'!$F$12:$F$200,MATCH(0,INDEX(COUNTIF($H$1:H79,'Stage 2 System Breakdown'!$F$12:$F$200),0,0),0)),"")</f>
        <v/>
      </c>
      <c r="L80" s="69" t="str" cm="1">
        <f t="array" ref="L80">IFERROR(INDEX('Stage 1 Requirements Definition'!$E$12:$E$200,MATCH(0,INDEX(COUNTIF($L$1:L79,'Stage 1 Requirements Definition'!$E$12:$E$200),0,0),0)),"")</f>
        <v/>
      </c>
      <c r="AC80" s="52">
        <f>COUNTIF('Stage 2 FMECA'!$G$13:$G$201,AB80)</f>
        <v>0</v>
      </c>
      <c r="AE80" s="52" t="str">
        <f t="array" ref="AE80">IFERROR(INDEX($AB$2:$AB$504,SMALL(IF($AC$2:$AC$504&lt;&gt;0,ROW($AB$2:$AB$504)-ROW($AB$2)+1),ROWS($AB$2:AB80))),"")</f>
        <v/>
      </c>
      <c r="AF80" s="52" t="str">
        <f t="shared" si="7"/>
        <v/>
      </c>
      <c r="AG80" s="65" t="str">
        <f t="shared" ca="1" si="8"/>
        <v/>
      </c>
      <c r="AH80" s="65" t="str">
        <f t="shared" ca="1" si="9"/>
        <v/>
      </c>
      <c r="AI80" s="65">
        <v>79</v>
      </c>
      <c r="AJ80" s="67" t="str">
        <f t="shared" ca="1" si="10"/>
        <v/>
      </c>
      <c r="AK80" s="65" t="str">
        <f t="shared" ca="1" si="11"/>
        <v/>
      </c>
      <c r="AL80" s="65" t="str">
        <f t="shared" ca="1" si="12"/>
        <v/>
      </c>
      <c r="AX80" s="52" t="s">
        <v>503</v>
      </c>
      <c r="AZ80" s="52" t="str">
        <f>IF(ISNUMBER(SEARCH('Standard Search'!$C$11,HiddenSheet!B80)),HiddenSheet!B80,"")</f>
        <v/>
      </c>
      <c r="BA80" s="52" t="str">
        <f t="array" ref="BA80">IFERROR(INDEX($AZ$2:$AZ$504,SMALL(IF($AZ$2:$AZ$504&lt;&gt;"",ROW($AZ$2:$AZ$504)-ROW($AZ$2)+1,""),ROW(BA80)-ROW($BA$2)+1)),"")</f>
        <v/>
      </c>
      <c r="BD80" s="52" t="b">
        <v>0</v>
      </c>
      <c r="BE80" s="52" t="str">
        <f t="array" ref="BE80">IFERROR(INDEX('Stage 3 TQP'!B88:B275,SMALL(IF(TRUE=$BD$2:$BD$200,ROW($BD$2:$BD$200)-ROW(BD80)+1),ROW(79:79))),"")</f>
        <v/>
      </c>
      <c r="BF80" s="52" t="str">
        <f t="array" ref="BF80">IFERROR(INDEX('Stage 3 TQP'!G83:G275,SMALL(IF(TRUE=$BD$2:$BD$200,ROW($BD$2:$BD$200)-ROW(BE80)+1),ROW(79:79))),"")</f>
        <v/>
      </c>
    </row>
    <row r="81" spans="1:58">
      <c r="A81" s="215" t="s">
        <v>490</v>
      </c>
      <c r="B81" s="224" t="s">
        <v>521</v>
      </c>
      <c r="C81" s="225">
        <v>2006</v>
      </c>
      <c r="D81" s="218" t="s">
        <v>335</v>
      </c>
      <c r="F81" s="52" t="str">
        <f>IFERROR(INDEX('Stage 2 System Breakdown'!$B$12:$B$200,MATCH(0,INDEX(COUNTIF($F$1:F80,'Stage 2 System Breakdown'!$B$12:$B$200),0,0),0)),"")</f>
        <v/>
      </c>
      <c r="G81" s="52" t="str">
        <f>IFERROR(INDEX('Stage 2 System Breakdown'!$D$12:$D$200,MATCH(0,INDEX(COUNTIF($G$1:G80,'Stage 2 System Breakdown'!$D$12:$D$200),0,0),0)),"")</f>
        <v/>
      </c>
      <c r="H81" s="52" t="str">
        <f>IFERROR(INDEX('Stage 2 System Breakdown'!$F$12:$F$200,MATCH(0,INDEX(COUNTIF($H$1:H80,'Stage 2 System Breakdown'!$F$12:$F$200),0,0),0)),"")</f>
        <v/>
      </c>
      <c r="L81" s="69" t="str" cm="1">
        <f t="array" ref="L81">IFERROR(INDEX('Stage 1 Requirements Definition'!$E$12:$E$200,MATCH(0,INDEX(COUNTIF($L$1:L80,'Stage 1 Requirements Definition'!$E$12:$E$200),0,0),0)),"")</f>
        <v/>
      </c>
      <c r="AC81" s="52">
        <f>COUNTIF('Stage 2 FMECA'!$G$13:$G$201,AB81)</f>
        <v>0</v>
      </c>
      <c r="AE81" s="52" t="str">
        <f t="array" ref="AE81">IFERROR(INDEX($AB$2:$AB$504,SMALL(IF($AC$2:$AC$504&lt;&gt;0,ROW($AB$2:$AB$504)-ROW($AB$2)+1),ROWS($AB$2:AB81))),"")</f>
        <v/>
      </c>
      <c r="AF81" s="52" t="str">
        <f t="shared" si="7"/>
        <v/>
      </c>
      <c r="AG81" s="65" t="str">
        <f t="shared" ca="1" si="8"/>
        <v/>
      </c>
      <c r="AH81" s="65" t="str">
        <f t="shared" ca="1" si="9"/>
        <v/>
      </c>
      <c r="AI81" s="65">
        <v>80</v>
      </c>
      <c r="AJ81" s="67" t="str">
        <f t="shared" ca="1" si="10"/>
        <v/>
      </c>
      <c r="AK81" s="65" t="str">
        <f t="shared" ca="1" si="11"/>
        <v/>
      </c>
      <c r="AL81" s="65" t="str">
        <f t="shared" ca="1" si="12"/>
        <v/>
      </c>
      <c r="AX81" s="52" t="s">
        <v>503</v>
      </c>
      <c r="AZ81" s="52" t="str">
        <f>IF(ISNUMBER(SEARCH('Standard Search'!$C$11,HiddenSheet!B81)),HiddenSheet!B81,"")</f>
        <v/>
      </c>
      <c r="BA81" s="52" t="str">
        <f t="array" ref="BA81">IFERROR(INDEX($AZ$2:$AZ$504,SMALL(IF($AZ$2:$AZ$504&lt;&gt;"",ROW($AZ$2:$AZ$504)-ROW($AZ$2)+1,""),ROW(BA81)-ROW($BA$2)+1)),"")</f>
        <v/>
      </c>
      <c r="BD81" s="52" t="b">
        <v>0</v>
      </c>
      <c r="BE81" s="52" t="str">
        <f t="array" ref="BE81">IFERROR(INDEX('Stage 3 TQP'!B89:B276,SMALL(IF(TRUE=$BD$2:$BD$200,ROW($BD$2:$BD$200)-ROW(BD81)+1),ROW(80:80))),"")</f>
        <v/>
      </c>
      <c r="BF81" s="52" t="str">
        <f t="array" ref="BF81">IFERROR(INDEX('Stage 3 TQP'!G84:G276,SMALL(IF(TRUE=$BD$2:$BD$200,ROW($BD$2:$BD$200)-ROW(BE81)+1),ROW(80:80))),"")</f>
        <v/>
      </c>
    </row>
    <row r="82" spans="1:58">
      <c r="A82" s="215" t="s">
        <v>490</v>
      </c>
      <c r="B82" s="224" t="s">
        <v>522</v>
      </c>
      <c r="C82" s="225">
        <v>2021</v>
      </c>
      <c r="D82" s="218" t="s">
        <v>419</v>
      </c>
      <c r="F82" s="52" t="str">
        <f>IFERROR(INDEX('Stage 2 System Breakdown'!$B$12:$B$200,MATCH(0,INDEX(COUNTIF($F$1:F81,'Stage 2 System Breakdown'!$B$12:$B$200),0,0),0)),"")</f>
        <v/>
      </c>
      <c r="G82" s="52" t="str">
        <f>IFERROR(INDEX('Stage 2 System Breakdown'!$D$12:$D$200,MATCH(0,INDEX(COUNTIF($G$1:G81,'Stage 2 System Breakdown'!$D$12:$D$200),0,0),0)),"")</f>
        <v/>
      </c>
      <c r="H82" s="52" t="str">
        <f>IFERROR(INDEX('Stage 2 System Breakdown'!$F$12:$F$200,MATCH(0,INDEX(COUNTIF($H$1:H81,'Stage 2 System Breakdown'!$F$12:$F$200),0,0),0)),"")</f>
        <v/>
      </c>
      <c r="L82" s="69" t="str" cm="1">
        <f t="array" ref="L82">IFERROR(INDEX('Stage 1 Requirements Definition'!$E$12:$E$200,MATCH(0,INDEX(COUNTIF($L$1:L81,'Stage 1 Requirements Definition'!$E$12:$E$200),0,0),0)),"")</f>
        <v/>
      </c>
      <c r="AC82" s="52">
        <f>COUNTIF('Stage 2 FMECA'!$G$13:$G$201,AB82)</f>
        <v>0</v>
      </c>
      <c r="AE82" s="52" t="str">
        <f t="array" ref="AE82">IFERROR(INDEX($AB$2:$AB$504,SMALL(IF($AC$2:$AC$504&lt;&gt;0,ROW($AB$2:$AB$504)-ROW($AB$2)+1),ROWS($AB$2:AB82))),"")</f>
        <v/>
      </c>
      <c r="AF82" s="52" t="str">
        <f t="shared" si="7"/>
        <v/>
      </c>
      <c r="AG82" s="65" t="str">
        <f t="shared" ca="1" si="8"/>
        <v/>
      </c>
      <c r="AH82" s="65" t="str">
        <f t="shared" ca="1" si="9"/>
        <v/>
      </c>
      <c r="AI82" s="65">
        <v>81</v>
      </c>
      <c r="AJ82" s="67" t="str">
        <f t="shared" ca="1" si="10"/>
        <v/>
      </c>
      <c r="AK82" s="65" t="str">
        <f t="shared" ca="1" si="11"/>
        <v/>
      </c>
      <c r="AL82" s="65" t="str">
        <f t="shared" ca="1" si="12"/>
        <v/>
      </c>
      <c r="AX82" s="52" t="s">
        <v>503</v>
      </c>
      <c r="AZ82" s="52" t="str">
        <f>IF(ISNUMBER(SEARCH('Standard Search'!$C$11,HiddenSheet!B82)),HiddenSheet!B82,"")</f>
        <v/>
      </c>
      <c r="BA82" s="52" t="str">
        <f t="array" ref="BA82">IFERROR(INDEX($AZ$2:$AZ$504,SMALL(IF($AZ$2:$AZ$504&lt;&gt;"",ROW($AZ$2:$AZ$504)-ROW($AZ$2)+1,""),ROW(BA82)-ROW($BA$2)+1)),"")</f>
        <v/>
      </c>
      <c r="BD82" s="52" t="b">
        <v>0</v>
      </c>
      <c r="BE82" s="52" t="str">
        <f t="array" ref="BE82">IFERROR(INDEX('Stage 3 TQP'!B90:B277,SMALL(IF(TRUE=$BD$2:$BD$200,ROW($BD$2:$BD$200)-ROW(BD82)+1),ROW(81:81))),"")</f>
        <v/>
      </c>
      <c r="BF82" s="52" t="str">
        <f t="array" ref="BF82">IFERROR(INDEX('Stage 3 TQP'!G85:G277,SMALL(IF(TRUE=$BD$2:$BD$200,ROW($BD$2:$BD$200)-ROW(BE82)+1),ROW(81:81))),"")</f>
        <v/>
      </c>
    </row>
    <row r="83" spans="1:58">
      <c r="A83" s="215" t="s">
        <v>490</v>
      </c>
      <c r="B83" s="224" t="s">
        <v>523</v>
      </c>
      <c r="C83" s="225">
        <v>2021</v>
      </c>
      <c r="D83" s="218" t="s">
        <v>362</v>
      </c>
      <c r="F83" s="52" t="str">
        <f>IFERROR(INDEX('Stage 2 System Breakdown'!$B$12:$B$200,MATCH(0,INDEX(COUNTIF($F$1:F82,'Stage 2 System Breakdown'!$B$12:$B$200),0,0),0)),"")</f>
        <v/>
      </c>
      <c r="G83" s="52" t="str">
        <f>IFERROR(INDEX('Stage 2 System Breakdown'!$D$12:$D$200,MATCH(0,INDEX(COUNTIF($G$1:G82,'Stage 2 System Breakdown'!$D$12:$D$200),0,0),0)),"")</f>
        <v/>
      </c>
      <c r="H83" s="52" t="str">
        <f>IFERROR(INDEX('Stage 2 System Breakdown'!$F$12:$F$200,MATCH(0,INDEX(COUNTIF($H$1:H82,'Stage 2 System Breakdown'!$F$12:$F$200),0,0),0)),"")</f>
        <v/>
      </c>
      <c r="L83" s="69" t="str" cm="1">
        <f t="array" ref="L83">IFERROR(INDEX('Stage 1 Requirements Definition'!$E$12:$E$200,MATCH(0,INDEX(COUNTIF($L$1:L82,'Stage 1 Requirements Definition'!$E$12:$E$200),0,0),0)),"")</f>
        <v/>
      </c>
      <c r="AC83" s="52">
        <f>COUNTIF('Stage 2 FMECA'!$G$13:$G$201,AB83)</f>
        <v>0</v>
      </c>
      <c r="AE83" s="52" t="str">
        <f t="array" ref="AE83">IFERROR(INDEX($AB$2:$AB$504,SMALL(IF($AC$2:$AC$504&lt;&gt;0,ROW($AB$2:$AB$504)-ROW($AB$2)+1),ROWS($AB$2:AB83))),"")</f>
        <v/>
      </c>
      <c r="AF83" s="52" t="str">
        <f t="shared" si="7"/>
        <v/>
      </c>
      <c r="AG83" s="65" t="str">
        <f t="shared" ca="1" si="8"/>
        <v/>
      </c>
      <c r="AH83" s="65" t="str">
        <f t="shared" ca="1" si="9"/>
        <v/>
      </c>
      <c r="AI83" s="65">
        <v>82</v>
      </c>
      <c r="AJ83" s="67" t="str">
        <f t="shared" ca="1" si="10"/>
        <v/>
      </c>
      <c r="AK83" s="65" t="str">
        <f t="shared" ca="1" si="11"/>
        <v/>
      </c>
      <c r="AL83" s="65" t="str">
        <f t="shared" ca="1" si="12"/>
        <v/>
      </c>
      <c r="AX83" s="52" t="s">
        <v>503</v>
      </c>
      <c r="AZ83" s="52" t="str">
        <f>IF(ISNUMBER(SEARCH('Standard Search'!$C$11,HiddenSheet!B83)),HiddenSheet!B83,"")</f>
        <v/>
      </c>
      <c r="BA83" s="52" t="str">
        <f t="array" ref="BA83">IFERROR(INDEX($AZ$2:$AZ$504,SMALL(IF($AZ$2:$AZ$504&lt;&gt;"",ROW($AZ$2:$AZ$504)-ROW($AZ$2)+1,""),ROW(BA83)-ROW($BA$2)+1)),"")</f>
        <v/>
      </c>
      <c r="BD83" s="52" t="b">
        <v>0</v>
      </c>
      <c r="BE83" s="52" t="str">
        <f t="array" ref="BE83">IFERROR(INDEX('Stage 3 TQP'!B91:B278,SMALL(IF(TRUE=$BD$2:$BD$200,ROW($BD$2:$BD$200)-ROW(BD83)+1),ROW(82:82))),"")</f>
        <v/>
      </c>
      <c r="BF83" s="52" t="str">
        <f t="array" ref="BF83">IFERROR(INDEX('Stage 3 TQP'!G86:G278,SMALL(IF(TRUE=$BD$2:$BD$200,ROW($BD$2:$BD$200)-ROW(BE83)+1),ROW(82:82))),"")</f>
        <v/>
      </c>
    </row>
    <row r="84" spans="1:58">
      <c r="A84" s="215" t="s">
        <v>490</v>
      </c>
      <c r="B84" s="224" t="s">
        <v>524</v>
      </c>
      <c r="C84" s="225">
        <v>2021</v>
      </c>
      <c r="D84" s="218" t="s">
        <v>525</v>
      </c>
      <c r="F84" s="52" t="str">
        <f>IFERROR(INDEX('Stage 2 System Breakdown'!$B$12:$B$200,MATCH(0,INDEX(COUNTIF($F$1:F83,'Stage 2 System Breakdown'!$B$12:$B$200),0,0),0)),"")</f>
        <v/>
      </c>
      <c r="G84" s="52" t="str">
        <f>IFERROR(INDEX('Stage 2 System Breakdown'!$D$12:$D$200,MATCH(0,INDEX(COUNTIF($G$1:G83,'Stage 2 System Breakdown'!$D$12:$D$200),0,0),0)),"")</f>
        <v/>
      </c>
      <c r="H84" s="52" t="str">
        <f>IFERROR(INDEX('Stage 2 System Breakdown'!$F$12:$F$200,MATCH(0,INDEX(COUNTIF($H$1:H83,'Stage 2 System Breakdown'!$F$12:$F$200),0,0),0)),"")</f>
        <v/>
      </c>
      <c r="L84" s="69" t="str" cm="1">
        <f t="array" ref="L84">IFERROR(INDEX('Stage 1 Requirements Definition'!$E$12:$E$200,MATCH(0,INDEX(COUNTIF($L$1:L83,'Stage 1 Requirements Definition'!$E$12:$E$200),0,0),0)),"")</f>
        <v/>
      </c>
      <c r="AC84" s="52">
        <f>COUNTIF('Stage 2 FMECA'!$G$13:$G$201,AB84)</f>
        <v>0</v>
      </c>
      <c r="AE84" s="52" t="str">
        <f t="array" ref="AE84">IFERROR(INDEX($AB$2:$AB$504,SMALL(IF($AC$2:$AC$504&lt;&gt;0,ROW($AB$2:$AB$504)-ROW($AB$2)+1),ROWS($AB$2:AB84))),"")</f>
        <v/>
      </c>
      <c r="AF84" s="52" t="str">
        <f t="shared" si="7"/>
        <v/>
      </c>
      <c r="AG84" s="65" t="str">
        <f t="shared" ca="1" si="8"/>
        <v/>
      </c>
      <c r="AH84" s="65" t="str">
        <f t="shared" ca="1" si="9"/>
        <v/>
      </c>
      <c r="AI84" s="65">
        <v>83</v>
      </c>
      <c r="AJ84" s="67" t="str">
        <f t="shared" ca="1" si="10"/>
        <v/>
      </c>
      <c r="AK84" s="65" t="str">
        <f t="shared" ca="1" si="11"/>
        <v/>
      </c>
      <c r="AL84" s="65" t="str">
        <f t="shared" ca="1" si="12"/>
        <v/>
      </c>
      <c r="AX84" s="52" t="s">
        <v>503</v>
      </c>
      <c r="AZ84" s="52" t="str">
        <f>IF(ISNUMBER(SEARCH('Standard Search'!$C$11,HiddenSheet!B84)),HiddenSheet!B84,"")</f>
        <v/>
      </c>
      <c r="BA84" s="52" t="str">
        <f t="array" ref="BA84">IFERROR(INDEX($AZ$2:$AZ$504,SMALL(IF($AZ$2:$AZ$504&lt;&gt;"",ROW($AZ$2:$AZ$504)-ROW($AZ$2)+1,""),ROW(BA84)-ROW($BA$2)+1)),"")</f>
        <v/>
      </c>
      <c r="BD84" s="52" t="b">
        <v>0</v>
      </c>
      <c r="BE84" s="52" t="str">
        <f t="array" ref="BE84">IFERROR(INDEX('Stage 3 TQP'!B92:B279,SMALL(IF(TRUE=$BD$2:$BD$200,ROW($BD$2:$BD$200)-ROW(BD84)+1),ROW(83:83))),"")</f>
        <v/>
      </c>
      <c r="BF84" s="52" t="str">
        <f t="array" ref="BF84">IFERROR(INDEX('Stage 3 TQP'!G87:G279,SMALL(IF(TRUE=$BD$2:$BD$200,ROW($BD$2:$BD$200)-ROW(BE84)+1),ROW(83:83))),"")</f>
        <v/>
      </c>
    </row>
    <row r="85" spans="1:58">
      <c r="A85" s="215" t="s">
        <v>490</v>
      </c>
      <c r="B85" s="224" t="s">
        <v>526</v>
      </c>
      <c r="C85" s="225">
        <v>2020</v>
      </c>
      <c r="D85" s="218" t="s">
        <v>405</v>
      </c>
      <c r="F85" s="52" t="str">
        <f>IFERROR(INDEX('Stage 2 System Breakdown'!$B$12:$B$200,MATCH(0,INDEX(COUNTIF($F$1:F84,'Stage 2 System Breakdown'!$B$12:$B$200),0,0),0)),"")</f>
        <v/>
      </c>
      <c r="G85" s="52" t="str">
        <f>IFERROR(INDEX('Stage 2 System Breakdown'!$D$12:$D$200,MATCH(0,INDEX(COUNTIF($G$1:G84,'Stage 2 System Breakdown'!$D$12:$D$200),0,0),0)),"")</f>
        <v/>
      </c>
      <c r="H85" s="52" t="str">
        <f>IFERROR(INDEX('Stage 2 System Breakdown'!$F$12:$F$200,MATCH(0,INDEX(COUNTIF($H$1:H84,'Stage 2 System Breakdown'!$F$12:$F$200),0,0),0)),"")</f>
        <v/>
      </c>
      <c r="L85" s="69" t="str" cm="1">
        <f t="array" ref="L85">IFERROR(INDEX('Stage 1 Requirements Definition'!$E$12:$E$200,MATCH(0,INDEX(COUNTIF($L$1:L84,'Stage 1 Requirements Definition'!$E$12:$E$200),0,0),0)),"")</f>
        <v/>
      </c>
      <c r="AC85" s="52">
        <f>COUNTIF('Stage 2 FMECA'!$G$13:$G$201,AB85)</f>
        <v>0</v>
      </c>
      <c r="AE85" s="52" t="str">
        <f t="array" ref="AE85">IFERROR(INDEX($AB$2:$AB$504,SMALL(IF($AC$2:$AC$504&lt;&gt;0,ROW($AB$2:$AB$504)-ROW($AB$2)+1),ROWS($AB$2:AB85))),"")</f>
        <v/>
      </c>
      <c r="AF85" s="52" t="str">
        <f t="shared" si="7"/>
        <v/>
      </c>
      <c r="AG85" s="65" t="str">
        <f t="shared" ca="1" si="8"/>
        <v/>
      </c>
      <c r="AH85" s="65" t="str">
        <f t="shared" ca="1" si="9"/>
        <v/>
      </c>
      <c r="AI85" s="65">
        <v>84</v>
      </c>
      <c r="AJ85" s="67" t="str">
        <f t="shared" ca="1" si="10"/>
        <v/>
      </c>
      <c r="AK85" s="65" t="str">
        <f t="shared" ca="1" si="11"/>
        <v/>
      </c>
      <c r="AL85" s="65" t="str">
        <f t="shared" ca="1" si="12"/>
        <v/>
      </c>
      <c r="AX85" s="52" t="s">
        <v>503</v>
      </c>
      <c r="AZ85" s="52" t="str">
        <f>IF(ISNUMBER(SEARCH('Standard Search'!$C$11,HiddenSheet!B85)),HiddenSheet!B85,"")</f>
        <v/>
      </c>
      <c r="BA85" s="52" t="str">
        <f t="array" ref="BA85">IFERROR(INDEX($AZ$2:$AZ$504,SMALL(IF($AZ$2:$AZ$504&lt;&gt;"",ROW($AZ$2:$AZ$504)-ROW($AZ$2)+1,""),ROW(BA85)-ROW($BA$2)+1)),"")</f>
        <v/>
      </c>
      <c r="BD85" s="52" t="b">
        <v>0</v>
      </c>
      <c r="BE85" s="52" t="str">
        <f t="array" ref="BE85">IFERROR(INDEX('Stage 3 TQP'!B93:B280,SMALL(IF(TRUE=$BD$2:$BD$200,ROW($BD$2:$BD$200)-ROW(BD85)+1),ROW(84:84))),"")</f>
        <v/>
      </c>
      <c r="BF85" s="52" t="str">
        <f t="array" ref="BF85">IFERROR(INDEX('Stage 3 TQP'!G88:G280,SMALL(IF(TRUE=$BD$2:$BD$200,ROW($BD$2:$BD$200)-ROW(BE85)+1),ROW(84:84))),"")</f>
        <v/>
      </c>
    </row>
    <row r="86" spans="1:58">
      <c r="A86" s="215" t="s">
        <v>490</v>
      </c>
      <c r="B86" s="224" t="s">
        <v>527</v>
      </c>
      <c r="C86" s="225">
        <v>2016</v>
      </c>
      <c r="D86" s="218" t="s">
        <v>528</v>
      </c>
      <c r="F86" s="52" t="str">
        <f>IFERROR(INDEX('Stage 2 System Breakdown'!$B$12:$B$200,MATCH(0,INDEX(COUNTIF($F$1:F85,'Stage 2 System Breakdown'!$B$12:$B$200),0,0),0)),"")</f>
        <v/>
      </c>
      <c r="G86" s="52" t="str">
        <f>IFERROR(INDEX('Stage 2 System Breakdown'!$D$12:$D$200,MATCH(0,INDEX(COUNTIF($G$1:G85,'Stage 2 System Breakdown'!$D$12:$D$200),0,0),0)),"")</f>
        <v/>
      </c>
      <c r="H86" s="52" t="str">
        <f>IFERROR(INDEX('Stage 2 System Breakdown'!$F$12:$F$200,MATCH(0,INDEX(COUNTIF($H$1:H85,'Stage 2 System Breakdown'!$F$12:$F$200),0,0),0)),"")</f>
        <v/>
      </c>
      <c r="L86" s="69" t="str" cm="1">
        <f t="array" ref="L86">IFERROR(INDEX('Stage 1 Requirements Definition'!$E$12:$E$200,MATCH(0,INDEX(COUNTIF($L$1:L85,'Stage 1 Requirements Definition'!$E$12:$E$200),0,0),0)),"")</f>
        <v/>
      </c>
      <c r="AC86" s="52">
        <f>COUNTIF('Stage 2 FMECA'!$G$13:$G$201,AB86)</f>
        <v>0</v>
      </c>
      <c r="AE86" s="52" t="str">
        <f t="array" ref="AE86">IFERROR(INDEX($AB$2:$AB$504,SMALL(IF($AC$2:$AC$504&lt;&gt;0,ROW($AB$2:$AB$504)-ROW($AB$2)+1),ROWS($AB$2:AB86))),"")</f>
        <v/>
      </c>
      <c r="AF86" s="52" t="str">
        <f t="shared" si="7"/>
        <v/>
      </c>
      <c r="AG86" s="65" t="str">
        <f t="shared" ca="1" si="8"/>
        <v/>
      </c>
      <c r="AH86" s="65" t="str">
        <f t="shared" ca="1" si="9"/>
        <v/>
      </c>
      <c r="AI86" s="65">
        <v>85</v>
      </c>
      <c r="AJ86" s="67" t="str">
        <f t="shared" ca="1" si="10"/>
        <v/>
      </c>
      <c r="AK86" s="65" t="str">
        <f t="shared" ca="1" si="11"/>
        <v/>
      </c>
      <c r="AL86" s="65" t="str">
        <f t="shared" ca="1" si="12"/>
        <v/>
      </c>
      <c r="AX86" s="52" t="s">
        <v>503</v>
      </c>
      <c r="AZ86" s="52" t="str">
        <f>IF(ISNUMBER(SEARCH('Standard Search'!$C$11,HiddenSheet!B86)),HiddenSheet!B86,"")</f>
        <v/>
      </c>
      <c r="BA86" s="52" t="str">
        <f t="array" ref="BA86">IFERROR(INDEX($AZ$2:$AZ$504,SMALL(IF($AZ$2:$AZ$504&lt;&gt;"",ROW($AZ$2:$AZ$504)-ROW($AZ$2)+1,""),ROW(BA86)-ROW($BA$2)+1)),"")</f>
        <v/>
      </c>
      <c r="BD86" s="52" t="b">
        <v>0</v>
      </c>
      <c r="BE86" s="52" t="str">
        <f t="array" ref="BE86">IFERROR(INDEX('Stage 3 TQP'!B94:B281,SMALL(IF(TRUE=$BD$2:$BD$200,ROW($BD$2:$BD$200)-ROW(BD86)+1),ROW(85:85))),"")</f>
        <v/>
      </c>
      <c r="BF86" s="52" t="str">
        <f t="array" ref="BF86">IFERROR(INDEX('Stage 3 TQP'!G89:G281,SMALL(IF(TRUE=$BD$2:$BD$200,ROW($BD$2:$BD$200)-ROW(BE86)+1),ROW(85:85))),"")</f>
        <v/>
      </c>
    </row>
    <row r="87" spans="1:58">
      <c r="A87" s="215" t="s">
        <v>490</v>
      </c>
      <c r="B87" s="224" t="s">
        <v>529</v>
      </c>
      <c r="C87" s="225">
        <v>2014</v>
      </c>
      <c r="D87" s="226" t="s">
        <v>418</v>
      </c>
      <c r="F87" s="52" t="str">
        <f>IFERROR(INDEX('Stage 2 System Breakdown'!$B$12:$B$200,MATCH(0,INDEX(COUNTIF($F$1:F86,'Stage 2 System Breakdown'!$B$12:$B$200),0,0),0)),"")</f>
        <v/>
      </c>
      <c r="G87" s="52" t="str">
        <f>IFERROR(INDEX('Stage 2 System Breakdown'!$D$12:$D$200,MATCH(0,INDEX(COUNTIF($G$1:G86,'Stage 2 System Breakdown'!$D$12:$D$200),0,0),0)),"")</f>
        <v/>
      </c>
      <c r="H87" s="52" t="str">
        <f>IFERROR(INDEX('Stage 2 System Breakdown'!$F$12:$F$200,MATCH(0,INDEX(COUNTIF($H$1:H86,'Stage 2 System Breakdown'!$F$12:$F$200),0,0),0)),"")</f>
        <v/>
      </c>
      <c r="L87" s="69" t="str" cm="1">
        <f t="array" ref="L87">IFERROR(INDEX('Stage 1 Requirements Definition'!$E$12:$E$200,MATCH(0,INDEX(COUNTIF($L$1:L86,'Stage 1 Requirements Definition'!$E$12:$E$200),0,0),0)),"")</f>
        <v/>
      </c>
      <c r="AC87" s="52">
        <f>COUNTIF('Stage 2 FMECA'!$G$13:$G$201,AB87)</f>
        <v>0</v>
      </c>
      <c r="AE87" s="52" t="str">
        <f t="array" ref="AE87">IFERROR(INDEX($AB$2:$AB$504,SMALL(IF($AC$2:$AC$504&lt;&gt;0,ROW($AB$2:$AB$504)-ROW($AB$2)+1),ROWS($AB$2:AB87))),"")</f>
        <v/>
      </c>
      <c r="AF87" s="52" t="str">
        <f t="shared" si="7"/>
        <v/>
      </c>
      <c r="AG87" s="65" t="str">
        <f t="shared" ca="1" si="8"/>
        <v/>
      </c>
      <c r="AH87" s="65" t="str">
        <f t="shared" ca="1" si="9"/>
        <v/>
      </c>
      <c r="AI87" s="65">
        <v>86</v>
      </c>
      <c r="AJ87" s="67" t="str">
        <f t="shared" ca="1" si="10"/>
        <v/>
      </c>
      <c r="AK87" s="65" t="str">
        <f t="shared" ca="1" si="11"/>
        <v/>
      </c>
      <c r="AL87" s="65" t="str">
        <f t="shared" ca="1" si="12"/>
        <v/>
      </c>
      <c r="AX87" s="52" t="s">
        <v>503</v>
      </c>
      <c r="AZ87" s="52" t="str">
        <f>IF(ISNUMBER(SEARCH('Standard Search'!$C$11,HiddenSheet!B87)),HiddenSheet!B87,"")</f>
        <v/>
      </c>
      <c r="BA87" s="52" t="str">
        <f t="array" ref="BA87">IFERROR(INDEX($AZ$2:$AZ$504,SMALL(IF($AZ$2:$AZ$504&lt;&gt;"",ROW($AZ$2:$AZ$504)-ROW($AZ$2)+1,""),ROW(BA87)-ROW($BA$2)+1)),"")</f>
        <v/>
      </c>
      <c r="BD87" s="52" t="b">
        <v>0</v>
      </c>
      <c r="BE87" s="52" t="str">
        <f t="array" ref="BE87">IFERROR(INDEX('Stage 3 TQP'!B95:B282,SMALL(IF(TRUE=$BD$2:$BD$200,ROW($BD$2:$BD$200)-ROW(BD87)+1),ROW(86:86))),"")</f>
        <v/>
      </c>
      <c r="BF87" s="52" t="str">
        <f t="array" ref="BF87">IFERROR(INDEX('Stage 3 TQP'!G90:G282,SMALL(IF(TRUE=$BD$2:$BD$200,ROW($BD$2:$BD$200)-ROW(BE87)+1),ROW(86:86))),"")</f>
        <v/>
      </c>
    </row>
    <row r="88" spans="1:58">
      <c r="A88" s="215" t="s">
        <v>490</v>
      </c>
      <c r="B88" s="224" t="s">
        <v>530</v>
      </c>
      <c r="C88" s="217">
        <v>2006</v>
      </c>
      <c r="D88" s="218" t="s">
        <v>531</v>
      </c>
      <c r="F88" s="52" t="str">
        <f>IFERROR(INDEX('Stage 2 System Breakdown'!$B$12:$B$200,MATCH(0,INDEX(COUNTIF($F$1:F87,'Stage 2 System Breakdown'!$B$12:$B$200),0,0),0)),"")</f>
        <v/>
      </c>
      <c r="G88" s="52" t="str">
        <f>IFERROR(INDEX('Stage 2 System Breakdown'!$D$12:$D$200,MATCH(0,INDEX(COUNTIF($G$1:G87,'Stage 2 System Breakdown'!$D$12:$D$200),0,0),0)),"")</f>
        <v/>
      </c>
      <c r="H88" s="52" t="str">
        <f>IFERROR(INDEX('Stage 2 System Breakdown'!$F$12:$F$200,MATCH(0,INDEX(COUNTIF($H$1:H87,'Stage 2 System Breakdown'!$F$12:$F$200),0,0),0)),"")</f>
        <v/>
      </c>
      <c r="L88" s="69" t="str" cm="1">
        <f t="array" ref="L88">IFERROR(INDEX('Stage 1 Requirements Definition'!$E$12:$E$200,MATCH(0,INDEX(COUNTIF($L$1:L87,'Stage 1 Requirements Definition'!$E$12:$E$200),0,0),0)),"")</f>
        <v/>
      </c>
      <c r="AC88" s="52">
        <f>COUNTIF('Stage 2 FMECA'!$G$13:$G$201,AB88)</f>
        <v>0</v>
      </c>
      <c r="AE88" s="52" t="str">
        <f t="array" ref="AE88">IFERROR(INDEX($AB$2:$AB$504,SMALL(IF($AC$2:$AC$504&lt;&gt;0,ROW($AB$2:$AB$504)-ROW($AB$2)+1),ROWS($AB$2:AB88))),"")</f>
        <v/>
      </c>
      <c r="AF88" s="52" t="str">
        <f t="shared" si="7"/>
        <v/>
      </c>
      <c r="AG88" s="65" t="str">
        <f t="shared" ca="1" si="8"/>
        <v/>
      </c>
      <c r="AH88" s="65" t="str">
        <f t="shared" ca="1" si="9"/>
        <v/>
      </c>
      <c r="AI88" s="65">
        <v>87</v>
      </c>
      <c r="AJ88" s="67" t="str">
        <f t="shared" ca="1" si="10"/>
        <v/>
      </c>
      <c r="AK88" s="65" t="str">
        <f t="shared" ca="1" si="11"/>
        <v/>
      </c>
      <c r="AL88" s="65" t="str">
        <f t="shared" ca="1" si="12"/>
        <v/>
      </c>
      <c r="AX88" s="52" t="s">
        <v>503</v>
      </c>
      <c r="AZ88" s="52" t="str">
        <f>IF(ISNUMBER(SEARCH('Standard Search'!$C$11,HiddenSheet!B88)),HiddenSheet!B88,"")</f>
        <v/>
      </c>
      <c r="BA88" s="52" t="str">
        <f t="array" ref="BA88">IFERROR(INDEX($AZ$2:$AZ$504,SMALL(IF($AZ$2:$AZ$504&lt;&gt;"",ROW($AZ$2:$AZ$504)-ROW($AZ$2)+1,""),ROW(BA88)-ROW($BA$2)+1)),"")</f>
        <v/>
      </c>
      <c r="BD88" s="52" t="b">
        <v>0</v>
      </c>
      <c r="BE88" s="52" t="str">
        <f t="array" ref="BE88">IFERROR(INDEX('Stage 3 TQP'!B96:B283,SMALL(IF(TRUE=$BD$2:$BD$200,ROW($BD$2:$BD$200)-ROW(BD88)+1),ROW(87:87))),"")</f>
        <v/>
      </c>
      <c r="BF88" s="52" t="str">
        <f t="array" ref="BF88">IFERROR(INDEX('Stage 3 TQP'!G91:G283,SMALL(IF(TRUE=$BD$2:$BD$200,ROW($BD$2:$BD$200)-ROW(BE88)+1),ROW(87:87))),"")</f>
        <v/>
      </c>
    </row>
    <row r="89" spans="1:58">
      <c r="A89" s="215" t="s">
        <v>490</v>
      </c>
      <c r="B89" s="224" t="s">
        <v>532</v>
      </c>
      <c r="C89" s="225">
        <v>2020</v>
      </c>
      <c r="D89" s="226" t="s">
        <v>425</v>
      </c>
      <c r="F89" s="52" t="str">
        <f>IFERROR(INDEX('Stage 2 System Breakdown'!$B$12:$B$200,MATCH(0,INDEX(COUNTIF($F$1:F88,'Stage 2 System Breakdown'!$B$12:$B$200),0,0),0)),"")</f>
        <v/>
      </c>
      <c r="G89" s="52" t="str">
        <f>IFERROR(INDEX('Stage 2 System Breakdown'!$D$12:$D$200,MATCH(0,INDEX(COUNTIF($G$1:G88,'Stage 2 System Breakdown'!$D$12:$D$200),0,0),0)),"")</f>
        <v/>
      </c>
      <c r="H89" s="52" t="str">
        <f>IFERROR(INDEX('Stage 2 System Breakdown'!$F$12:$F$200,MATCH(0,INDEX(COUNTIF($H$1:H88,'Stage 2 System Breakdown'!$F$12:$F$200),0,0),0)),"")</f>
        <v/>
      </c>
      <c r="L89" s="69" t="str" cm="1">
        <f t="array" ref="L89">IFERROR(INDEX('Stage 1 Requirements Definition'!$E$12:$E$200,MATCH(0,INDEX(COUNTIF($L$1:L88,'Stage 1 Requirements Definition'!$E$12:$E$200),0,0),0)),"")</f>
        <v/>
      </c>
      <c r="AC89" s="52">
        <f>COUNTIF('Stage 2 FMECA'!$G$13:$G$201,AB89)</f>
        <v>0</v>
      </c>
      <c r="AE89" s="52" t="str">
        <f t="array" ref="AE89">IFERROR(INDEX($AB$2:$AB$504,SMALL(IF($AC$2:$AC$504&lt;&gt;0,ROW($AB$2:$AB$504)-ROW($AB$2)+1),ROWS($AB$2:AB89))),"")</f>
        <v/>
      </c>
      <c r="AF89" s="52" t="str">
        <f t="shared" si="7"/>
        <v/>
      </c>
      <c r="AG89" s="65" t="str">
        <f t="shared" ca="1" si="8"/>
        <v/>
      </c>
      <c r="AH89" s="65" t="str">
        <f t="shared" ca="1" si="9"/>
        <v/>
      </c>
      <c r="AI89" s="65">
        <v>88</v>
      </c>
      <c r="AJ89" s="67" t="str">
        <f t="shared" ca="1" si="10"/>
        <v/>
      </c>
      <c r="AK89" s="65" t="str">
        <f t="shared" ca="1" si="11"/>
        <v/>
      </c>
      <c r="AL89" s="65" t="str">
        <f t="shared" ca="1" si="12"/>
        <v/>
      </c>
      <c r="AX89" s="52" t="s">
        <v>503</v>
      </c>
      <c r="AZ89" s="52" t="str">
        <f>IF(ISNUMBER(SEARCH('Standard Search'!$C$11,HiddenSheet!B89)),HiddenSheet!B89,"")</f>
        <v/>
      </c>
      <c r="BA89" s="52" t="str">
        <f t="array" ref="BA89">IFERROR(INDEX($AZ$2:$AZ$504,SMALL(IF($AZ$2:$AZ$504&lt;&gt;"",ROW($AZ$2:$AZ$504)-ROW($AZ$2)+1,""),ROW(BA89)-ROW($BA$2)+1)),"")</f>
        <v/>
      </c>
      <c r="BD89" s="52" t="b">
        <v>0</v>
      </c>
      <c r="BE89" s="52" t="str">
        <f t="array" ref="BE89">IFERROR(INDEX('Stage 3 TQP'!B97:B284,SMALL(IF(TRUE=$BD$2:$BD$200,ROW($BD$2:$BD$200)-ROW(BD89)+1),ROW(88:88))),"")</f>
        <v/>
      </c>
      <c r="BF89" s="52" t="str">
        <f t="array" ref="BF89">IFERROR(INDEX('Stage 3 TQP'!G92:G284,SMALL(IF(TRUE=$BD$2:$BD$200,ROW($BD$2:$BD$200)-ROW(BE89)+1),ROW(88:88))),"")</f>
        <v/>
      </c>
    </row>
    <row r="90" spans="1:58">
      <c r="A90" s="215" t="s">
        <v>490</v>
      </c>
      <c r="B90" s="224" t="s">
        <v>533</v>
      </c>
      <c r="C90" s="225">
        <v>2021</v>
      </c>
      <c r="D90" s="218" t="s">
        <v>477</v>
      </c>
      <c r="F90" s="52" t="str">
        <f>IFERROR(INDEX('Stage 2 System Breakdown'!$B$12:$B$200,MATCH(0,INDEX(COUNTIF($F$1:F89,'Stage 2 System Breakdown'!$B$12:$B$200),0,0),0)),"")</f>
        <v/>
      </c>
      <c r="G90" s="52" t="str">
        <f>IFERROR(INDEX('Stage 2 System Breakdown'!$D$12:$D$200,MATCH(0,INDEX(COUNTIF($G$1:G89,'Stage 2 System Breakdown'!$D$12:$D$200),0,0),0)),"")</f>
        <v/>
      </c>
      <c r="H90" s="52" t="str">
        <f>IFERROR(INDEX('Stage 2 System Breakdown'!$F$12:$F$200,MATCH(0,INDEX(COUNTIF($H$1:H89,'Stage 2 System Breakdown'!$F$12:$F$200),0,0),0)),"")</f>
        <v/>
      </c>
      <c r="L90" s="69" t="str" cm="1">
        <f t="array" ref="L90">IFERROR(INDEX('Stage 1 Requirements Definition'!$E$12:$E$200,MATCH(0,INDEX(COUNTIF($L$1:L89,'Stage 1 Requirements Definition'!$E$12:$E$200),0,0),0)),"")</f>
        <v/>
      </c>
      <c r="AC90" s="52">
        <f>COUNTIF('Stage 2 FMECA'!$G$13:$G$201,AB90)</f>
        <v>0</v>
      </c>
      <c r="AE90" s="52" t="str">
        <f t="array" ref="AE90">IFERROR(INDEX($AB$2:$AB$504,SMALL(IF($AC$2:$AC$504&lt;&gt;0,ROW($AB$2:$AB$504)-ROW($AB$2)+1),ROWS($AB$2:AB90))),"")</f>
        <v/>
      </c>
      <c r="AF90" s="52" t="str">
        <f t="shared" si="7"/>
        <v/>
      </c>
      <c r="AG90" s="65" t="str">
        <f t="shared" ca="1" si="8"/>
        <v/>
      </c>
      <c r="AH90" s="65" t="str">
        <f t="shared" ca="1" si="9"/>
        <v/>
      </c>
      <c r="AI90" s="65">
        <v>89</v>
      </c>
      <c r="AJ90" s="67" t="str">
        <f t="shared" ca="1" si="10"/>
        <v/>
      </c>
      <c r="AK90" s="65" t="str">
        <f t="shared" ca="1" si="11"/>
        <v/>
      </c>
      <c r="AL90" s="65" t="str">
        <f t="shared" ca="1" si="12"/>
        <v/>
      </c>
      <c r="AX90" s="52" t="s">
        <v>503</v>
      </c>
      <c r="AZ90" s="52" t="str">
        <f>IF(ISNUMBER(SEARCH('Standard Search'!$C$11,HiddenSheet!B90)),HiddenSheet!B90,"")</f>
        <v/>
      </c>
      <c r="BA90" s="52" t="str">
        <f t="array" ref="BA90">IFERROR(INDEX($AZ$2:$AZ$504,SMALL(IF($AZ$2:$AZ$504&lt;&gt;"",ROW($AZ$2:$AZ$504)-ROW($AZ$2)+1,""),ROW(BA90)-ROW($BA$2)+1)),"")</f>
        <v/>
      </c>
      <c r="BD90" s="52" t="b">
        <v>0</v>
      </c>
      <c r="BE90" s="52" t="str">
        <f t="array" ref="BE90">IFERROR(INDEX('Stage 3 TQP'!B98:B285,SMALL(IF(TRUE=$BD$2:$BD$200,ROW($BD$2:$BD$200)-ROW(BD90)+1),ROW(89:89))),"")</f>
        <v/>
      </c>
      <c r="BF90" s="52" t="str">
        <f t="array" ref="BF90">IFERROR(INDEX('Stage 3 TQP'!G93:G285,SMALL(IF(TRUE=$BD$2:$BD$200,ROW($BD$2:$BD$200)-ROW(BE90)+1),ROW(89:89))),"")</f>
        <v/>
      </c>
    </row>
    <row r="91" spans="1:58">
      <c r="A91" s="215" t="s">
        <v>490</v>
      </c>
      <c r="B91" s="224" t="s">
        <v>534</v>
      </c>
      <c r="C91" s="225">
        <v>2006</v>
      </c>
      <c r="D91" s="226" t="s">
        <v>425</v>
      </c>
      <c r="F91" s="52" t="str">
        <f>IFERROR(INDEX('Stage 2 System Breakdown'!$B$12:$B$200,MATCH(0,INDEX(COUNTIF($F$1:F90,'Stage 2 System Breakdown'!$B$12:$B$200),0,0),0)),"")</f>
        <v/>
      </c>
      <c r="G91" s="52" t="str">
        <f>IFERROR(INDEX('Stage 2 System Breakdown'!$D$12:$D$200,MATCH(0,INDEX(COUNTIF($G$1:G90,'Stage 2 System Breakdown'!$D$12:$D$200),0,0),0)),"")</f>
        <v/>
      </c>
      <c r="H91" s="52" t="str">
        <f>IFERROR(INDEX('Stage 2 System Breakdown'!$F$12:$F$200,MATCH(0,INDEX(COUNTIF($H$1:H90,'Stage 2 System Breakdown'!$F$12:$F$200),0,0),0)),"")</f>
        <v/>
      </c>
      <c r="L91" s="69" t="str" cm="1">
        <f t="array" ref="L91">IFERROR(INDEX('Stage 1 Requirements Definition'!$E$12:$E$200,MATCH(0,INDEX(COUNTIF($L$1:L90,'Stage 1 Requirements Definition'!$E$12:$E$200),0,0),0)),"")</f>
        <v/>
      </c>
      <c r="AC91" s="52">
        <f>COUNTIF('Stage 2 FMECA'!$G$13:$G$201,AB91)</f>
        <v>0</v>
      </c>
      <c r="AE91" s="52" t="str">
        <f t="array" ref="AE91">IFERROR(INDEX($AB$2:$AB$504,SMALL(IF($AC$2:$AC$504&lt;&gt;0,ROW($AB$2:$AB$504)-ROW($AB$2)+1),ROWS($AB$2:AB91))),"")</f>
        <v/>
      </c>
      <c r="AF91" s="52" t="str">
        <f t="shared" si="7"/>
        <v/>
      </c>
      <c r="AG91" s="65" t="str">
        <f t="shared" ca="1" si="8"/>
        <v/>
      </c>
      <c r="AH91" s="65" t="str">
        <f t="shared" ca="1" si="9"/>
        <v/>
      </c>
      <c r="AI91" s="65">
        <v>90</v>
      </c>
      <c r="AJ91" s="67" t="str">
        <f t="shared" ca="1" si="10"/>
        <v/>
      </c>
      <c r="AK91" s="65" t="str">
        <f t="shared" ca="1" si="11"/>
        <v/>
      </c>
      <c r="AL91" s="65" t="str">
        <f t="shared" ca="1" si="12"/>
        <v/>
      </c>
      <c r="AX91" s="52" t="s">
        <v>503</v>
      </c>
      <c r="AZ91" s="52" t="str">
        <f>IF(ISNUMBER(SEARCH('Standard Search'!$C$11,HiddenSheet!B91)),HiddenSheet!B91,"")</f>
        <v/>
      </c>
      <c r="BA91" s="52" t="str">
        <f t="array" ref="BA91">IFERROR(INDEX($AZ$2:$AZ$504,SMALL(IF($AZ$2:$AZ$504&lt;&gt;"",ROW($AZ$2:$AZ$504)-ROW($AZ$2)+1,""),ROW(BA91)-ROW($BA$2)+1)),"")</f>
        <v/>
      </c>
      <c r="BD91" s="52" t="b">
        <v>0</v>
      </c>
      <c r="BE91" s="52" t="str">
        <f t="array" ref="BE91">IFERROR(INDEX('Stage 3 TQP'!B99:B286,SMALL(IF(TRUE=$BD$2:$BD$200,ROW($BD$2:$BD$200)-ROW(BD91)+1),ROW(90:90))),"")</f>
        <v/>
      </c>
      <c r="BF91" s="52" t="str">
        <f t="array" ref="BF91">IFERROR(INDEX('Stage 3 TQP'!G94:G286,SMALL(IF(TRUE=$BD$2:$BD$200,ROW($BD$2:$BD$200)-ROW(BE91)+1),ROW(90:90))),"")</f>
        <v/>
      </c>
    </row>
    <row r="92" spans="1:58">
      <c r="A92" s="215" t="s">
        <v>490</v>
      </c>
      <c r="B92" s="216" t="s">
        <v>535</v>
      </c>
      <c r="C92" s="217">
        <v>2021</v>
      </c>
      <c r="D92" s="218" t="s">
        <v>370</v>
      </c>
      <c r="F92" s="52" t="str">
        <f>IFERROR(INDEX('Stage 2 System Breakdown'!$B$12:$B$200,MATCH(0,INDEX(COUNTIF($F$1:F91,'Stage 2 System Breakdown'!$B$12:$B$200),0,0),0)),"")</f>
        <v/>
      </c>
      <c r="G92" s="52" t="str">
        <f>IFERROR(INDEX('Stage 2 System Breakdown'!$D$12:$D$200,MATCH(0,INDEX(COUNTIF($G$1:G91,'Stage 2 System Breakdown'!$D$12:$D$200),0,0),0)),"")</f>
        <v/>
      </c>
      <c r="H92" s="52" t="str">
        <f>IFERROR(INDEX('Stage 2 System Breakdown'!$F$12:$F$200,MATCH(0,INDEX(COUNTIF($H$1:H91,'Stage 2 System Breakdown'!$F$12:$F$200),0,0),0)),"")</f>
        <v/>
      </c>
      <c r="L92" s="69" t="str" cm="1">
        <f t="array" ref="L92">IFERROR(INDEX('Stage 1 Requirements Definition'!$E$12:$E$200,MATCH(0,INDEX(COUNTIF($L$1:L91,'Stage 1 Requirements Definition'!$E$12:$E$200),0,0),0)),"")</f>
        <v/>
      </c>
      <c r="AC92" s="52">
        <f>COUNTIF('Stage 2 FMECA'!$G$13:$G$201,AB92)</f>
        <v>0</v>
      </c>
      <c r="AE92" s="52" t="str">
        <f t="array" ref="AE92">IFERROR(INDEX($AB$2:$AB$504,SMALL(IF($AC$2:$AC$504&lt;&gt;0,ROW($AB$2:$AB$504)-ROW($AB$2)+1),ROWS($AB$2:AB92))),"")</f>
        <v/>
      </c>
      <c r="AF92" s="52" t="str">
        <f t="shared" si="7"/>
        <v/>
      </c>
      <c r="AG92" s="65" t="str">
        <f t="shared" ca="1" si="8"/>
        <v/>
      </c>
      <c r="AH92" s="65" t="str">
        <f t="shared" ca="1" si="9"/>
        <v/>
      </c>
      <c r="AI92" s="65">
        <v>91</v>
      </c>
      <c r="AJ92" s="67" t="str">
        <f t="shared" ca="1" si="10"/>
        <v/>
      </c>
      <c r="AK92" s="65" t="str">
        <f t="shared" ca="1" si="11"/>
        <v/>
      </c>
      <c r="AL92" s="65" t="str">
        <f t="shared" ca="1" si="12"/>
        <v/>
      </c>
      <c r="AX92" s="52" t="s">
        <v>503</v>
      </c>
      <c r="AZ92" s="52" t="str">
        <f>IF(ISNUMBER(SEARCH('Standard Search'!$C$11,HiddenSheet!B92)),HiddenSheet!B92,"")</f>
        <v/>
      </c>
      <c r="BA92" s="52" t="str">
        <f t="array" ref="BA92">IFERROR(INDEX($AZ$2:$AZ$504,SMALL(IF($AZ$2:$AZ$504&lt;&gt;"",ROW($AZ$2:$AZ$504)-ROW($AZ$2)+1,""),ROW(BA92)-ROW($BA$2)+1)),"")</f>
        <v/>
      </c>
      <c r="BD92" s="52" t="b">
        <v>0</v>
      </c>
      <c r="BE92" s="52" t="str">
        <f t="array" ref="BE92">IFERROR(INDEX('Stage 3 TQP'!B100:B287,SMALL(IF(TRUE=$BD$2:$BD$200,ROW($BD$2:$BD$200)-ROW(BD92)+1),ROW(91:91))),"")</f>
        <v/>
      </c>
      <c r="BF92" s="52" t="str">
        <f t="array" ref="BF92">IFERROR(INDEX('Stage 3 TQP'!G95:G287,SMALL(IF(TRUE=$BD$2:$BD$200,ROW($BD$2:$BD$200)-ROW(BE92)+1),ROW(91:91))),"")</f>
        <v/>
      </c>
    </row>
    <row r="93" spans="1:58">
      <c r="A93" s="215" t="s">
        <v>490</v>
      </c>
      <c r="B93" s="224" t="s">
        <v>536</v>
      </c>
      <c r="C93" s="225">
        <v>2022</v>
      </c>
      <c r="D93" s="218" t="s">
        <v>437</v>
      </c>
      <c r="F93" s="52" t="str">
        <f>IFERROR(INDEX('Stage 2 System Breakdown'!$B$12:$B$200,MATCH(0,INDEX(COUNTIF($F$1:F92,'Stage 2 System Breakdown'!$B$12:$B$200),0,0),0)),"")</f>
        <v/>
      </c>
      <c r="G93" s="52" t="str">
        <f>IFERROR(INDEX('Stage 2 System Breakdown'!$D$12:$D$200,MATCH(0,INDEX(COUNTIF($G$1:G92,'Stage 2 System Breakdown'!$D$12:$D$200),0,0),0)),"")</f>
        <v/>
      </c>
      <c r="H93" s="52" t="str">
        <f>IFERROR(INDEX('Stage 2 System Breakdown'!$F$12:$F$200,MATCH(0,INDEX(COUNTIF($H$1:H92,'Stage 2 System Breakdown'!$F$12:$F$200),0,0),0)),"")</f>
        <v/>
      </c>
      <c r="L93" s="69" t="str" cm="1">
        <f t="array" ref="L93">IFERROR(INDEX('Stage 1 Requirements Definition'!$E$12:$E$200,MATCH(0,INDEX(COUNTIF($L$1:L92,'Stage 1 Requirements Definition'!$E$12:$E$200),0,0),0)),"")</f>
        <v/>
      </c>
      <c r="AC93" s="52">
        <f>COUNTIF('Stage 2 FMECA'!$G$13:$G$201,AB93)</f>
        <v>0</v>
      </c>
      <c r="AE93" s="52" t="str">
        <f t="array" ref="AE93">IFERROR(INDEX($AB$2:$AB$504,SMALL(IF($AC$2:$AC$504&lt;&gt;0,ROW($AB$2:$AB$504)-ROW($AB$2)+1),ROWS($AB$2:AB93))),"")</f>
        <v/>
      </c>
      <c r="AF93" s="52" t="str">
        <f t="shared" si="7"/>
        <v/>
      </c>
      <c r="AG93" s="65" t="str">
        <f t="shared" ca="1" si="8"/>
        <v/>
      </c>
      <c r="AH93" s="65" t="str">
        <f t="shared" ca="1" si="9"/>
        <v/>
      </c>
      <c r="AI93" s="65">
        <v>92</v>
      </c>
      <c r="AJ93" s="67" t="str">
        <f t="shared" ca="1" si="10"/>
        <v/>
      </c>
      <c r="AK93" s="65" t="str">
        <f t="shared" ca="1" si="11"/>
        <v/>
      </c>
      <c r="AL93" s="65" t="str">
        <f t="shared" ca="1" si="12"/>
        <v/>
      </c>
      <c r="AX93" s="52" t="s">
        <v>503</v>
      </c>
      <c r="AZ93" s="52" t="str">
        <f>IF(ISNUMBER(SEARCH('Standard Search'!$C$11,HiddenSheet!B93)),HiddenSheet!B93,"")</f>
        <v/>
      </c>
      <c r="BA93" s="52" t="str">
        <f t="array" ref="BA93">IFERROR(INDEX($AZ$2:$AZ$504,SMALL(IF($AZ$2:$AZ$504&lt;&gt;"",ROW($AZ$2:$AZ$504)-ROW($AZ$2)+1,""),ROW(BA93)-ROW($BA$2)+1)),"")</f>
        <v/>
      </c>
      <c r="BD93" s="52" t="b">
        <v>0</v>
      </c>
      <c r="BE93" s="52" t="str">
        <f t="array" ref="BE93">IFERROR(INDEX('Stage 3 TQP'!B101:B288,SMALL(IF(TRUE=$BD$2:$BD$200,ROW($BD$2:$BD$200)-ROW(BD93)+1),ROW(92:92))),"")</f>
        <v/>
      </c>
      <c r="BF93" s="52" t="str">
        <f t="array" ref="BF93">IFERROR(INDEX('Stage 3 TQP'!G96:G288,SMALL(IF(TRUE=$BD$2:$BD$200,ROW($BD$2:$BD$200)-ROW(BE93)+1),ROW(92:92))),"")</f>
        <v/>
      </c>
    </row>
    <row r="94" spans="1:58">
      <c r="A94" s="215" t="s">
        <v>537</v>
      </c>
      <c r="B94" s="216" t="s">
        <v>538</v>
      </c>
      <c r="C94" s="217">
        <v>2020</v>
      </c>
      <c r="D94" s="218" t="s">
        <v>259</v>
      </c>
      <c r="F94" s="52" t="str">
        <f>IFERROR(INDEX('Stage 2 System Breakdown'!$B$12:$B$200,MATCH(0,INDEX(COUNTIF($F$1:F93,'Stage 2 System Breakdown'!$B$12:$B$200),0,0),0)),"")</f>
        <v/>
      </c>
      <c r="G94" s="52" t="str">
        <f>IFERROR(INDEX('Stage 2 System Breakdown'!$D$12:$D$200,MATCH(0,INDEX(COUNTIF($G$1:G93,'Stage 2 System Breakdown'!$D$12:$D$200),0,0),0)),"")</f>
        <v/>
      </c>
      <c r="H94" s="52" t="str">
        <f>IFERROR(INDEX('Stage 2 System Breakdown'!$F$12:$F$200,MATCH(0,INDEX(COUNTIF($H$1:H93,'Stage 2 System Breakdown'!$F$12:$F$200),0,0),0)),"")</f>
        <v/>
      </c>
      <c r="L94" s="69" t="str" cm="1">
        <f t="array" ref="L94">IFERROR(INDEX('Stage 1 Requirements Definition'!$E$12:$E$200,MATCH(0,INDEX(COUNTIF($L$1:L93,'Stage 1 Requirements Definition'!$E$12:$E$200),0,0),0)),"")</f>
        <v/>
      </c>
      <c r="AC94" s="52">
        <f>COUNTIF('Stage 2 FMECA'!$G$13:$G$201,AB94)</f>
        <v>0</v>
      </c>
      <c r="AE94" s="52" t="str">
        <f t="array" ref="AE94">IFERROR(INDEX($AB$2:$AB$504,SMALL(IF($AC$2:$AC$504&lt;&gt;0,ROW($AB$2:$AB$504)-ROW($AB$2)+1),ROWS($AB$2:AB94))),"")</f>
        <v/>
      </c>
      <c r="AF94" s="52" t="str">
        <f t="shared" si="7"/>
        <v/>
      </c>
      <c r="AG94" s="65" t="str">
        <f t="shared" ca="1" si="8"/>
        <v/>
      </c>
      <c r="AH94" s="65" t="str">
        <f t="shared" ca="1" si="9"/>
        <v/>
      </c>
      <c r="AI94" s="65">
        <v>93</v>
      </c>
      <c r="AJ94" s="67" t="str">
        <f t="shared" ca="1" si="10"/>
        <v/>
      </c>
      <c r="AK94" s="65" t="str">
        <f t="shared" ca="1" si="11"/>
        <v/>
      </c>
      <c r="AL94" s="65" t="str">
        <f t="shared" ca="1" si="12"/>
        <v/>
      </c>
      <c r="AX94" s="52" t="s">
        <v>503</v>
      </c>
      <c r="AZ94" s="52" t="str">
        <f>IF(ISNUMBER(SEARCH('Standard Search'!$C$11,HiddenSheet!B94)),HiddenSheet!B94,"")</f>
        <v/>
      </c>
      <c r="BA94" s="52" t="str">
        <f t="array" ref="BA94">IFERROR(INDEX($AZ$2:$AZ$504,SMALL(IF($AZ$2:$AZ$504&lt;&gt;"",ROW($AZ$2:$AZ$504)-ROW($AZ$2)+1,""),ROW(BA94)-ROW($BA$2)+1)),"")</f>
        <v/>
      </c>
      <c r="BD94" s="52" t="b">
        <v>0</v>
      </c>
      <c r="BE94" s="52" t="str">
        <f t="array" ref="BE94">IFERROR(INDEX('Stage 3 TQP'!B102:B289,SMALL(IF(TRUE=$BD$2:$BD$200,ROW($BD$2:$BD$200)-ROW(BD94)+1),ROW(93:93))),"")</f>
        <v/>
      </c>
      <c r="BF94" s="52" t="str">
        <f t="array" ref="BF94">IFERROR(INDEX('Stage 3 TQP'!G97:G289,SMALL(IF(TRUE=$BD$2:$BD$200,ROW($BD$2:$BD$200)-ROW(BE94)+1),ROW(93:93))),"")</f>
        <v/>
      </c>
    </row>
    <row r="95" spans="1:58">
      <c r="A95" s="215" t="s">
        <v>537</v>
      </c>
      <c r="B95" s="216" t="s">
        <v>539</v>
      </c>
      <c r="C95" s="217">
        <v>2021</v>
      </c>
      <c r="D95" s="218" t="s">
        <v>293</v>
      </c>
      <c r="F95" s="52" t="str">
        <f>IFERROR(INDEX('Stage 2 System Breakdown'!$B$12:$B$200,MATCH(0,INDEX(COUNTIF($F$1:F94,'Stage 2 System Breakdown'!$B$12:$B$200),0,0),0)),"")</f>
        <v/>
      </c>
      <c r="G95" s="52" t="str">
        <f>IFERROR(INDEX('Stage 2 System Breakdown'!$D$12:$D$200,MATCH(0,INDEX(COUNTIF($G$1:G94,'Stage 2 System Breakdown'!$D$12:$D$200),0,0),0)),"")</f>
        <v/>
      </c>
      <c r="H95" s="52" t="str">
        <f>IFERROR(INDEX('Stage 2 System Breakdown'!$F$12:$F$200,MATCH(0,INDEX(COUNTIF($H$1:H94,'Stage 2 System Breakdown'!$F$12:$F$200),0,0),0)),"")</f>
        <v/>
      </c>
      <c r="L95" s="69" t="str" cm="1">
        <f t="array" ref="L95">IFERROR(INDEX('Stage 1 Requirements Definition'!$E$12:$E$200,MATCH(0,INDEX(COUNTIF($L$1:L94,'Stage 1 Requirements Definition'!$E$12:$E$200),0,0),0)),"")</f>
        <v/>
      </c>
      <c r="AC95" s="52">
        <f>COUNTIF('Stage 2 FMECA'!$G$13:$G$201,AB95)</f>
        <v>0</v>
      </c>
      <c r="AE95" s="52" t="str">
        <f t="array" ref="AE95">IFERROR(INDEX($AB$2:$AB$504,SMALL(IF($AC$2:$AC$504&lt;&gt;0,ROW($AB$2:$AB$504)-ROW($AB$2)+1),ROWS($AB$2:AB95))),"")</f>
        <v/>
      </c>
      <c r="AF95" s="52" t="str">
        <f t="shared" si="7"/>
        <v/>
      </c>
      <c r="AG95" s="65" t="str">
        <f t="shared" ca="1" si="8"/>
        <v/>
      </c>
      <c r="AH95" s="65" t="str">
        <f t="shared" ca="1" si="9"/>
        <v/>
      </c>
      <c r="AI95" s="65">
        <v>94</v>
      </c>
      <c r="AJ95" s="67" t="str">
        <f t="shared" ca="1" si="10"/>
        <v/>
      </c>
      <c r="AK95" s="65" t="str">
        <f t="shared" ca="1" si="11"/>
        <v/>
      </c>
      <c r="AL95" s="65" t="str">
        <f t="shared" ca="1" si="12"/>
        <v/>
      </c>
      <c r="AX95" s="52" t="s">
        <v>503</v>
      </c>
      <c r="AZ95" s="52" t="str">
        <f>IF(ISNUMBER(SEARCH('Standard Search'!$C$11,HiddenSheet!B95)),HiddenSheet!B95,"")</f>
        <v>Anchor chain cables and accessories including chafing chain for emergency towing arrangements W18</v>
      </c>
      <c r="BA95" s="52" t="str">
        <f t="array" ref="BA95">IFERROR(INDEX($AZ$2:$AZ$504,SMALL(IF($AZ$2:$AZ$504&lt;&gt;"",ROW($AZ$2:$AZ$504)-ROW($AZ$2)+1,""),ROW(BA95)-ROW($BA$2)+1)),"")</f>
        <v/>
      </c>
      <c r="BD95" s="52" t="b">
        <v>0</v>
      </c>
      <c r="BE95" s="52" t="str">
        <f t="array" ref="BE95">IFERROR(INDEX('Stage 3 TQP'!B103:B290,SMALL(IF(TRUE=$BD$2:$BD$200,ROW($BD$2:$BD$200)-ROW(BD95)+1),ROW(94:94))),"")</f>
        <v/>
      </c>
      <c r="BF95" s="52" t="str">
        <f t="array" ref="BF95">IFERROR(INDEX('Stage 3 TQP'!G98:G290,SMALL(IF(TRUE=$BD$2:$BD$200,ROW($BD$2:$BD$200)-ROW(BE95)+1),ROW(94:94))),"")</f>
        <v/>
      </c>
    </row>
    <row r="96" spans="1:58">
      <c r="A96" s="215" t="s">
        <v>537</v>
      </c>
      <c r="B96" s="216" t="s">
        <v>540</v>
      </c>
      <c r="C96" s="217">
        <v>2021</v>
      </c>
      <c r="D96" s="218" t="s">
        <v>511</v>
      </c>
      <c r="F96" s="52" t="str">
        <f>IFERROR(INDEX('Stage 2 System Breakdown'!$B$12:$B$200,MATCH(0,INDEX(COUNTIF($F$1:F95,'Stage 2 System Breakdown'!$B$12:$B$200),0,0),0)),"")</f>
        <v/>
      </c>
      <c r="G96" s="52" t="str">
        <f>IFERROR(INDEX('Stage 2 System Breakdown'!$D$12:$D$200,MATCH(0,INDEX(COUNTIF($G$1:G95,'Stage 2 System Breakdown'!$D$12:$D$200),0,0),0)),"")</f>
        <v/>
      </c>
      <c r="H96" s="52" t="str">
        <f>IFERROR(INDEX('Stage 2 System Breakdown'!$F$12:$F$200,MATCH(0,INDEX(COUNTIF($H$1:H95,'Stage 2 System Breakdown'!$F$12:$F$200),0,0),0)),"")</f>
        <v/>
      </c>
      <c r="L96" s="69" t="str" cm="1">
        <f t="array" ref="L96">IFERROR(INDEX('Stage 1 Requirements Definition'!$E$12:$E$200,MATCH(0,INDEX(COUNTIF($L$1:L95,'Stage 1 Requirements Definition'!$E$12:$E$200),0,0),0)),"")</f>
        <v/>
      </c>
      <c r="AC96" s="52">
        <f>COUNTIF('Stage 2 FMECA'!$G$13:$G$201,AB96)</f>
        <v>0</v>
      </c>
      <c r="AE96" s="52" t="str">
        <f t="array" ref="AE96">IFERROR(INDEX($AB$2:$AB$504,SMALL(IF($AC$2:$AC$504&lt;&gt;0,ROW($AB$2:$AB$504)-ROW($AB$2)+1),ROWS($AB$2:AB96))),"")</f>
        <v/>
      </c>
      <c r="AF96" s="52" t="str">
        <f t="shared" si="7"/>
        <v/>
      </c>
      <c r="AG96" s="65" t="str">
        <f t="shared" ca="1" si="8"/>
        <v/>
      </c>
      <c r="AH96" s="65" t="str">
        <f t="shared" ca="1" si="9"/>
        <v/>
      </c>
      <c r="AI96" s="65">
        <v>95</v>
      </c>
      <c r="AJ96" s="67" t="str">
        <f t="shared" ca="1" si="10"/>
        <v/>
      </c>
      <c r="AK96" s="65" t="str">
        <f t="shared" ca="1" si="11"/>
        <v/>
      </c>
      <c r="AL96" s="65" t="str">
        <f t="shared" ca="1" si="12"/>
        <v/>
      </c>
      <c r="AX96" s="52" t="s">
        <v>503</v>
      </c>
      <c r="AZ96" s="52" t="str">
        <f>IF(ISNUMBER(SEARCH('Standard Search'!$C$11,HiddenSheet!B96)),HiddenSheet!B96,"")</f>
        <v/>
      </c>
      <c r="BA96" s="52" t="str">
        <f t="array" ref="BA96">IFERROR(INDEX($AZ$2:$AZ$504,SMALL(IF($AZ$2:$AZ$504&lt;&gt;"",ROW($AZ$2:$AZ$504)-ROW($AZ$2)+1,""),ROW(BA96)-ROW($BA$2)+1)),"")</f>
        <v/>
      </c>
      <c r="BD96" s="52" t="b">
        <v>0</v>
      </c>
      <c r="BE96" s="52" t="str">
        <f t="array" ref="BE96">IFERROR(INDEX('Stage 3 TQP'!B104:B291,SMALL(IF(TRUE=$BD$2:$BD$200,ROW($BD$2:$BD$200)-ROW(BD96)+1),ROW(95:95))),"")</f>
        <v/>
      </c>
      <c r="BF96" s="52" t="str">
        <f t="array" ref="BF96">IFERROR(INDEX('Stage 3 TQP'!G99:G291,SMALL(IF(TRUE=$BD$2:$BD$200,ROW($BD$2:$BD$200)-ROW(BE96)+1),ROW(95:95))),"")</f>
        <v/>
      </c>
    </row>
    <row r="97" spans="1:58">
      <c r="A97" s="215" t="s">
        <v>537</v>
      </c>
      <c r="B97" s="216" t="s">
        <v>541</v>
      </c>
      <c r="C97" s="217">
        <v>2021</v>
      </c>
      <c r="D97" s="218" t="s">
        <v>542</v>
      </c>
      <c r="F97" s="52" t="str">
        <f>IFERROR(INDEX('Stage 2 System Breakdown'!$B$12:$B$200,MATCH(0,INDEX(COUNTIF($F$1:F96,'Stage 2 System Breakdown'!$B$12:$B$200),0,0),0)),"")</f>
        <v/>
      </c>
      <c r="G97" s="52" t="str">
        <f>IFERROR(INDEX('Stage 2 System Breakdown'!$D$12:$D$200,MATCH(0,INDEX(COUNTIF($G$1:G96,'Stage 2 System Breakdown'!$D$12:$D$200),0,0),0)),"")</f>
        <v/>
      </c>
      <c r="H97" s="52" t="str">
        <f>IFERROR(INDEX('Stage 2 System Breakdown'!$F$12:$F$200,MATCH(0,INDEX(COUNTIF($H$1:H96,'Stage 2 System Breakdown'!$F$12:$F$200),0,0),0)),"")</f>
        <v/>
      </c>
      <c r="L97" s="69" t="str" cm="1">
        <f t="array" ref="L97">IFERROR(INDEX('Stage 1 Requirements Definition'!$E$12:$E$200,MATCH(0,INDEX(COUNTIF($L$1:L96,'Stage 1 Requirements Definition'!$E$12:$E$200),0,0),0)),"")</f>
        <v/>
      </c>
      <c r="AC97" s="52">
        <f>COUNTIF('Stage 2 FMECA'!$G$13:$G$201,AB97)</f>
        <v>0</v>
      </c>
      <c r="AE97" s="52" t="str">
        <f t="array" ref="AE97">IFERROR(INDEX($AB$2:$AB$504,SMALL(IF($AC$2:$AC$504&lt;&gt;0,ROW($AB$2:$AB$504)-ROW($AB$2)+1),ROWS($AB$2:AB97))),"")</f>
        <v/>
      </c>
      <c r="AF97" s="52" t="str">
        <f t="shared" si="7"/>
        <v/>
      </c>
      <c r="AG97" s="65" t="str">
        <f t="shared" ca="1" si="8"/>
        <v/>
      </c>
      <c r="AH97" s="65" t="str">
        <f t="shared" ca="1" si="9"/>
        <v/>
      </c>
      <c r="AI97" s="65">
        <v>96</v>
      </c>
      <c r="AJ97" s="67" t="str">
        <f t="shared" ca="1" si="10"/>
        <v/>
      </c>
      <c r="AK97" s="65" t="str">
        <f t="shared" ca="1" si="11"/>
        <v/>
      </c>
      <c r="AL97" s="65" t="str">
        <f t="shared" ca="1" si="12"/>
        <v/>
      </c>
      <c r="AX97" s="52" t="s">
        <v>503</v>
      </c>
      <c r="AZ97" s="52" t="str">
        <f>IF(ISNUMBER(SEARCH('Standard Search'!$C$11,HiddenSheet!B97)),HiddenSheet!B97,"")</f>
        <v/>
      </c>
      <c r="BA97" s="52" t="str">
        <f t="array" ref="BA97">IFERROR(INDEX($AZ$2:$AZ$504,SMALL(IF($AZ$2:$AZ$504&lt;&gt;"",ROW($AZ$2:$AZ$504)-ROW($AZ$2)+1,""),ROW(BA97)-ROW($BA$2)+1)),"")</f>
        <v/>
      </c>
      <c r="BD97" s="52" t="b">
        <v>0</v>
      </c>
      <c r="BE97" s="52" t="str">
        <f t="array" ref="BE97">IFERROR(INDEX('Stage 3 TQP'!B105:B292,SMALL(IF(TRUE=$BD$2:$BD$200,ROW($BD$2:$BD$200)-ROW(BD97)+1),ROW(96:96))),"")</f>
        <v/>
      </c>
      <c r="BF97" s="52" t="str">
        <f t="array" ref="BF97">IFERROR(INDEX('Stage 3 TQP'!G100:G292,SMALL(IF(TRUE=$BD$2:$BD$200,ROW($BD$2:$BD$200)-ROW(BE97)+1),ROW(96:96))),"")</f>
        <v/>
      </c>
    </row>
    <row r="98" spans="1:58">
      <c r="A98" s="215" t="s">
        <v>537</v>
      </c>
      <c r="B98" s="216" t="s">
        <v>543</v>
      </c>
      <c r="C98" s="217">
        <v>2012</v>
      </c>
      <c r="D98" s="218" t="s">
        <v>511</v>
      </c>
      <c r="F98" s="52" t="str">
        <f>IFERROR(INDEX('Stage 2 System Breakdown'!$B$12:$B$200,MATCH(0,INDEX(COUNTIF($F$1:F97,'Stage 2 System Breakdown'!$B$12:$B$200),0,0),0)),"")</f>
        <v/>
      </c>
      <c r="G98" s="52" t="str">
        <f>IFERROR(INDEX('Stage 2 System Breakdown'!$D$12:$D$200,MATCH(0,INDEX(COUNTIF($G$1:G97,'Stage 2 System Breakdown'!$D$12:$D$200),0,0),0)),"")</f>
        <v/>
      </c>
      <c r="H98" s="52" t="str">
        <f>IFERROR(INDEX('Stage 2 System Breakdown'!$F$12:$F$200,MATCH(0,INDEX(COUNTIF($H$1:H97,'Stage 2 System Breakdown'!$F$12:$F$200),0,0),0)),"")</f>
        <v/>
      </c>
      <c r="L98" s="69" t="str" cm="1">
        <f t="array" ref="L98">IFERROR(INDEX('Stage 1 Requirements Definition'!$E$12:$E$200,MATCH(0,INDEX(COUNTIF($L$1:L97,'Stage 1 Requirements Definition'!$E$12:$E$200),0,0),0)),"")</f>
        <v/>
      </c>
      <c r="AC98" s="52">
        <f>COUNTIF('Stage 2 FMECA'!$G$13:$G$201,AB98)</f>
        <v>0</v>
      </c>
      <c r="AE98" s="52" t="str">
        <f t="array" ref="AE98">IFERROR(INDEX($AB$2:$AB$504,SMALL(IF($AC$2:$AC$504&lt;&gt;0,ROW($AB$2:$AB$504)-ROW($AB$2)+1),ROWS($AB$2:AB98))),"")</f>
        <v/>
      </c>
      <c r="AF98" s="52" t="str">
        <f t="shared" si="7"/>
        <v/>
      </c>
      <c r="AG98" s="65" t="str">
        <f t="shared" ca="1" si="8"/>
        <v/>
      </c>
      <c r="AH98" s="65" t="str">
        <f t="shared" ca="1" si="9"/>
        <v/>
      </c>
      <c r="AI98" s="65">
        <v>97</v>
      </c>
      <c r="AJ98" s="67" t="str">
        <f t="shared" ca="1" si="10"/>
        <v/>
      </c>
      <c r="AK98" s="65" t="str">
        <f t="shared" ca="1" si="11"/>
        <v/>
      </c>
      <c r="AL98" s="65" t="str">
        <f t="shared" ca="1" si="12"/>
        <v/>
      </c>
      <c r="AX98" s="52" t="s">
        <v>503</v>
      </c>
      <c r="AZ98" s="52" t="str">
        <f>IF(ISNUMBER(SEARCH('Standard Search'!$C$11,HiddenSheet!B98)),HiddenSheet!B98,"")</f>
        <v/>
      </c>
      <c r="BA98" s="52" t="str">
        <f t="array" ref="BA98">IFERROR(INDEX($AZ$2:$AZ$504,SMALL(IF($AZ$2:$AZ$504&lt;&gt;"",ROW($AZ$2:$AZ$504)-ROW($AZ$2)+1,""),ROW(BA98)-ROW($BA$2)+1)),"")</f>
        <v/>
      </c>
      <c r="BD98" s="52" t="b">
        <v>0</v>
      </c>
      <c r="BE98" s="52" t="str">
        <f t="array" ref="BE98">IFERROR(INDEX('Stage 3 TQP'!B106:B293,SMALL(IF(TRUE=$BD$2:$BD$200,ROW($BD$2:$BD$200)-ROW(BD98)+1),ROW(97:97))),"")</f>
        <v/>
      </c>
      <c r="BF98" s="52" t="str">
        <f t="array" ref="BF98">IFERROR(INDEX('Stage 3 TQP'!G101:G293,SMALL(IF(TRUE=$BD$2:$BD$200,ROW($BD$2:$BD$200)-ROW(BE98)+1),ROW(97:97))),"")</f>
        <v/>
      </c>
    </row>
    <row r="99" spans="1:58">
      <c r="A99" s="223" t="s">
        <v>544</v>
      </c>
      <c r="B99" s="224" t="s">
        <v>545</v>
      </c>
      <c r="C99" s="225">
        <v>2013</v>
      </c>
      <c r="D99" s="218" t="s">
        <v>339</v>
      </c>
      <c r="F99" s="52" t="str">
        <f>IFERROR(INDEX('Stage 2 System Breakdown'!$B$12:$B$200,MATCH(0,INDEX(COUNTIF($F$1:F98,'Stage 2 System Breakdown'!$B$12:$B$200),0,0),0)),"")</f>
        <v/>
      </c>
      <c r="G99" s="52" t="str">
        <f>IFERROR(INDEX('Stage 2 System Breakdown'!$D$12:$D$200,MATCH(0,INDEX(COUNTIF($G$1:G98,'Stage 2 System Breakdown'!$D$12:$D$200),0,0),0)),"")</f>
        <v/>
      </c>
      <c r="H99" s="52" t="str">
        <f>IFERROR(INDEX('Stage 2 System Breakdown'!$F$12:$F$200,MATCH(0,INDEX(COUNTIF($H$1:H98,'Stage 2 System Breakdown'!$F$12:$F$200),0,0),0)),"")</f>
        <v/>
      </c>
      <c r="L99" s="69" t="str" cm="1">
        <f t="array" ref="L99">IFERROR(INDEX('Stage 1 Requirements Definition'!$E$12:$E$200,MATCH(0,INDEX(COUNTIF($L$1:L98,'Stage 1 Requirements Definition'!$E$12:$E$200),0,0),0)),"")</f>
        <v/>
      </c>
      <c r="AC99" s="52">
        <f>COUNTIF('Stage 2 FMECA'!$G$13:$G$201,AB99)</f>
        <v>0</v>
      </c>
      <c r="AE99" s="52" t="str">
        <f t="array" ref="AE99">IFERROR(INDEX($AB$2:$AB$504,SMALL(IF($AC$2:$AC$504&lt;&gt;0,ROW($AB$2:$AB$504)-ROW($AB$2)+1),ROWS($AB$2:AB99))),"")</f>
        <v/>
      </c>
      <c r="AF99" s="52" t="str">
        <f t="shared" si="7"/>
        <v/>
      </c>
      <c r="AG99" s="65" t="str">
        <f t="shared" ca="1" si="8"/>
        <v/>
      </c>
      <c r="AH99" s="65" t="str">
        <f t="shared" ca="1" si="9"/>
        <v/>
      </c>
      <c r="AI99" s="65">
        <v>98</v>
      </c>
      <c r="AJ99" s="67" t="str">
        <f t="shared" ca="1" si="10"/>
        <v/>
      </c>
      <c r="AK99" s="65" t="str">
        <f t="shared" ca="1" si="11"/>
        <v/>
      </c>
      <c r="AL99" s="65" t="str">
        <f t="shared" ca="1" si="12"/>
        <v/>
      </c>
      <c r="AX99" s="52" t="s">
        <v>503</v>
      </c>
      <c r="AZ99" s="52" t="str">
        <f>IF(ISNUMBER(SEARCH('Standard Search'!$C$11,HiddenSheet!B99)),HiddenSheet!B99,"")</f>
        <v/>
      </c>
      <c r="BA99" s="52" t="str">
        <f t="array" ref="BA99">IFERROR(INDEX($AZ$2:$AZ$504,SMALL(IF($AZ$2:$AZ$504&lt;&gt;"",ROW($AZ$2:$AZ$504)-ROW($AZ$2)+1,""),ROW(BA99)-ROW($BA$2)+1)),"")</f>
        <v/>
      </c>
      <c r="BD99" s="52" t="b">
        <v>0</v>
      </c>
      <c r="BE99" s="52" t="str">
        <f t="array" ref="BE99">IFERROR(INDEX('Stage 3 TQP'!B107:B294,SMALL(IF(TRUE=$BD$2:$BD$200,ROW($BD$2:$BD$200)-ROW(BD99)+1),ROW(98:98))),"")</f>
        <v/>
      </c>
      <c r="BF99" s="52" t="str">
        <f t="array" ref="BF99">IFERROR(INDEX('Stage 3 TQP'!G102:G294,SMALL(IF(TRUE=$BD$2:$BD$200,ROW($BD$2:$BD$200)-ROW(BE99)+1),ROW(98:98))),"")</f>
        <v/>
      </c>
    </row>
    <row r="100" spans="1:58">
      <c r="A100" s="223" t="s">
        <v>544</v>
      </c>
      <c r="B100" s="224" t="s">
        <v>546</v>
      </c>
      <c r="C100" s="225">
        <v>2004</v>
      </c>
      <c r="D100" s="218" t="s">
        <v>339</v>
      </c>
      <c r="F100" s="52" t="str">
        <f>IFERROR(INDEX('Stage 2 System Breakdown'!$B$12:$B$200,MATCH(0,INDEX(COUNTIF($F$1:F99,'Stage 2 System Breakdown'!$B$12:$B$200),0,0),0)),"")</f>
        <v/>
      </c>
      <c r="G100" s="52" t="str">
        <f>IFERROR(INDEX('Stage 2 System Breakdown'!$D$12:$D$200,MATCH(0,INDEX(COUNTIF($G$1:G99,'Stage 2 System Breakdown'!$D$12:$D$200),0,0),0)),"")</f>
        <v/>
      </c>
      <c r="H100" s="52" t="str">
        <f>IFERROR(INDEX('Stage 2 System Breakdown'!$F$12:$F$200,MATCH(0,INDEX(COUNTIF($H$1:H99,'Stage 2 System Breakdown'!$F$12:$F$200),0,0),0)),"")</f>
        <v/>
      </c>
      <c r="L100" s="69" t="str" cm="1">
        <f t="array" ref="L100">IFERROR(INDEX('Stage 1 Requirements Definition'!$E$12:$E$200,MATCH(0,INDEX(COUNTIF($L$1:L99,'Stage 1 Requirements Definition'!$E$12:$E$200),0,0),0)),"")</f>
        <v/>
      </c>
      <c r="AC100" s="52">
        <f>COUNTIF('Stage 2 FMECA'!$G$13:$G$201,AB100)</f>
        <v>0</v>
      </c>
      <c r="AE100" s="52" t="str">
        <f t="array" ref="AE100">IFERROR(INDEX($AB$2:$AB$504,SMALL(IF($AC$2:$AC$504&lt;&gt;0,ROW($AB$2:$AB$504)-ROW($AB$2)+1),ROWS($AB$2:AB100))),"")</f>
        <v/>
      </c>
      <c r="AF100" s="52" t="str">
        <f t="shared" si="7"/>
        <v/>
      </c>
      <c r="AG100" s="65" t="str">
        <f t="shared" ca="1" si="8"/>
        <v/>
      </c>
      <c r="AH100" s="65" t="str">
        <f t="shared" ca="1" si="9"/>
        <v/>
      </c>
      <c r="AI100" s="65">
        <v>99</v>
      </c>
      <c r="AJ100" s="67" t="str">
        <f t="shared" ca="1" si="10"/>
        <v/>
      </c>
      <c r="AK100" s="65" t="str">
        <f t="shared" ca="1" si="11"/>
        <v/>
      </c>
      <c r="AL100" s="65" t="str">
        <f t="shared" ca="1" si="12"/>
        <v/>
      </c>
      <c r="AX100" s="52" t="s">
        <v>503</v>
      </c>
      <c r="AZ100" s="52" t="str">
        <f>IF(ISNUMBER(SEARCH('Standard Search'!$C$11,HiddenSheet!B100)),HiddenSheet!B100,"")</f>
        <v/>
      </c>
      <c r="BA100" s="52" t="str">
        <f t="array" ref="BA100">IFERROR(INDEX($AZ$2:$AZ$504,SMALL(IF($AZ$2:$AZ$504&lt;&gt;"",ROW($AZ$2:$AZ$504)-ROW($AZ$2)+1,""),ROW(BA100)-ROW($BA$2)+1)),"")</f>
        <v/>
      </c>
      <c r="BD100" s="52" t="b">
        <v>0</v>
      </c>
      <c r="BE100" s="52" t="str">
        <f t="array" ref="BE100">IFERROR(INDEX('Stage 3 TQP'!B108:B295,SMALL(IF(TRUE=$BD$2:$BD$200,ROW($BD$2:$BD$200)-ROW(BD100)+1),ROW(99:99))),"")</f>
        <v/>
      </c>
      <c r="BF100" s="52" t="str">
        <f t="array" ref="BF100">IFERROR(INDEX('Stage 3 TQP'!G103:G295,SMALL(IF(TRUE=$BD$2:$BD$200,ROW($BD$2:$BD$200)-ROW(BE100)+1),ROW(99:99))),"")</f>
        <v/>
      </c>
    </row>
    <row r="101" spans="1:58">
      <c r="A101" s="223" t="s">
        <v>544</v>
      </c>
      <c r="B101" s="224" t="s">
        <v>547</v>
      </c>
      <c r="C101" s="225">
        <v>2019</v>
      </c>
      <c r="D101" s="218" t="s">
        <v>339</v>
      </c>
      <c r="F101" s="52" t="str">
        <f>IFERROR(INDEX('Stage 2 System Breakdown'!$B$12:$B$200,MATCH(0,INDEX(COUNTIF($F$1:F100,'Stage 2 System Breakdown'!$B$12:$B$200),0,0),0)),"")</f>
        <v/>
      </c>
      <c r="G101" s="52" t="str">
        <f>IFERROR(INDEX('Stage 2 System Breakdown'!$D$12:$D$200,MATCH(0,INDEX(COUNTIF($G$1:G100,'Stage 2 System Breakdown'!$D$12:$D$200),0,0),0)),"")</f>
        <v/>
      </c>
      <c r="H101" s="52" t="str">
        <f>IFERROR(INDEX('Stage 2 System Breakdown'!$F$12:$F$200,MATCH(0,INDEX(COUNTIF($H$1:H100,'Stage 2 System Breakdown'!$F$12:$F$200),0,0),0)),"")</f>
        <v/>
      </c>
      <c r="L101" s="69" t="str" cm="1">
        <f t="array" ref="L101">IFERROR(INDEX('Stage 1 Requirements Definition'!$E$12:$E$200,MATCH(0,INDEX(COUNTIF($L$1:L100,'Stage 1 Requirements Definition'!$E$12:$E$200),0,0),0)),"")</f>
        <v/>
      </c>
      <c r="AC101" s="52">
        <f>COUNTIF('Stage 2 FMECA'!$G$13:$G$201,AB101)</f>
        <v>0</v>
      </c>
      <c r="AE101" s="52" t="str">
        <f t="array" ref="AE101">IFERROR(INDEX($AB$2:$AB$504,SMALL(IF($AC$2:$AC$504&lt;&gt;0,ROW($AB$2:$AB$504)-ROW($AB$2)+1),ROWS($AB$2:AB101))),"")</f>
        <v/>
      </c>
      <c r="AF101" s="52" t="str">
        <f t="shared" si="7"/>
        <v/>
      </c>
      <c r="AI101" s="65">
        <v>100</v>
      </c>
      <c r="AJ101" s="67" t="str">
        <f t="shared" ca="1" si="10"/>
        <v/>
      </c>
      <c r="AK101" s="65" t="str">
        <f t="shared" ca="1" si="11"/>
        <v/>
      </c>
      <c r="AL101" s="65" t="str">
        <f t="shared" ca="1" si="12"/>
        <v/>
      </c>
      <c r="AX101" s="52" t="s">
        <v>503</v>
      </c>
      <c r="AZ101" s="52" t="str">
        <f>IF(ISNUMBER(SEARCH('Standard Search'!$C$11,HiddenSheet!B101)),HiddenSheet!B101,"")</f>
        <v/>
      </c>
      <c r="BA101" s="52" t="str">
        <f t="array" ref="BA101">IFERROR(INDEX($AZ$2:$AZ$504,SMALL(IF($AZ$2:$AZ$504&lt;&gt;"",ROW($AZ$2:$AZ$504)-ROW($AZ$2)+1,""),ROW(BA101)-ROW($BA$2)+1)),"")</f>
        <v/>
      </c>
      <c r="BD101" s="52" t="b">
        <v>0</v>
      </c>
      <c r="BE101" s="52" t="str">
        <f t="array" ref="BE101">IFERROR(INDEX('Stage 3 TQP'!B109:B296,SMALL(IF(TRUE=$BD$2:$BD$200,ROW($BD$2:$BD$200)-ROW(BD101)+1),ROW(100:100))),"")</f>
        <v/>
      </c>
      <c r="BF101" s="52" t="str">
        <f t="array" ref="BF101">IFERROR(INDEX('Stage 3 TQP'!G104:G296,SMALL(IF(TRUE=$BD$2:$BD$200,ROW($BD$2:$BD$200)-ROW(BE101)+1),ROW(100:100))),"")</f>
        <v/>
      </c>
    </row>
    <row r="102" spans="1:58">
      <c r="A102" s="223" t="s">
        <v>544</v>
      </c>
      <c r="B102" s="224" t="s">
        <v>548</v>
      </c>
      <c r="C102" s="225">
        <v>1997</v>
      </c>
      <c r="D102" s="218" t="s">
        <v>339</v>
      </c>
      <c r="F102" s="52" t="str">
        <f>IFERROR(INDEX('Stage 2 System Breakdown'!$B$12:$B$200,MATCH(0,INDEX(COUNTIF($F$1:F101,'Stage 2 System Breakdown'!$B$12:$B$200),0,0),0)),"")</f>
        <v/>
      </c>
      <c r="G102" s="52" t="str">
        <f>IFERROR(INDEX('Stage 2 System Breakdown'!$D$12:$D$200,MATCH(0,INDEX(COUNTIF($G$1:G101,'Stage 2 System Breakdown'!$D$12:$D$200),0,0),0)),"")</f>
        <v/>
      </c>
      <c r="H102" s="52" t="str">
        <f>IFERROR(INDEX('Stage 2 System Breakdown'!$F$12:$F$200,MATCH(0,INDEX(COUNTIF($H$1:H101,'Stage 2 System Breakdown'!$F$12:$F$200),0,0),0)),"")</f>
        <v/>
      </c>
      <c r="L102" s="69" t="str" cm="1">
        <f t="array" ref="L102">IFERROR(INDEX('Stage 1 Requirements Definition'!$E$12:$E$200,MATCH(0,INDEX(COUNTIF($L$1:L101,'Stage 1 Requirements Definition'!$E$12:$E$200),0,0),0)),"")</f>
        <v/>
      </c>
      <c r="AC102" s="52">
        <f>COUNTIF('Stage 2 FMECA'!$G$13:$G$201,AB102)</f>
        <v>0</v>
      </c>
      <c r="AE102" s="52" t="str">
        <f t="array" ref="AE102">IFERROR(INDEX($AB$2:$AB$504,SMALL(IF($AC$2:$AC$504&lt;&gt;0,ROW($AB$2:$AB$504)-ROW($AB$2)+1),ROWS($AB$2:AB102))),"")</f>
        <v/>
      </c>
      <c r="AF102" s="52" t="str">
        <f t="shared" si="7"/>
        <v/>
      </c>
      <c r="AJ102" s="67" t="str">
        <f t="shared" ca="1" si="10"/>
        <v/>
      </c>
      <c r="AK102" s="65" t="str">
        <f t="shared" ca="1" si="11"/>
        <v/>
      </c>
      <c r="AL102" s="65" t="str">
        <f t="shared" ca="1" si="12"/>
        <v/>
      </c>
      <c r="AX102" s="52" t="s">
        <v>503</v>
      </c>
      <c r="AZ102" s="52" t="str">
        <f>IF(ISNUMBER(SEARCH('Standard Search'!$C$11,HiddenSheet!B102)),HiddenSheet!B102,"")</f>
        <v/>
      </c>
      <c r="BA102" s="52" t="str">
        <f t="array" ref="BA102">IFERROR(INDEX($AZ$2:$AZ$504,SMALL(IF($AZ$2:$AZ$504&lt;&gt;"",ROW($AZ$2:$AZ$504)-ROW($AZ$2)+1,""),ROW(BA102)-ROW($BA$2)+1)),"")</f>
        <v/>
      </c>
      <c r="BD102" s="52" t="b">
        <v>0</v>
      </c>
      <c r="BE102" s="52" t="str">
        <f t="array" ref="BE102">IFERROR(INDEX('Stage 3 TQP'!B110:B297,SMALL(IF(TRUE=$BD$2:$BD$200,ROW($BD$2:$BD$200)-ROW(BD102)+1),ROW(101:101))),"")</f>
        <v/>
      </c>
      <c r="BF102" s="52" t="str">
        <f t="array" ref="BF102">IFERROR(INDEX('Stage 3 TQP'!G105:G297,SMALL(IF(TRUE=$BD$2:$BD$200,ROW($BD$2:$BD$200)-ROW(BE102)+1),ROW(101:101))),"")</f>
        <v/>
      </c>
    </row>
    <row r="103" spans="1:58">
      <c r="A103" s="223" t="s">
        <v>544</v>
      </c>
      <c r="B103" s="224" t="s">
        <v>549</v>
      </c>
      <c r="C103" s="225">
        <v>1987</v>
      </c>
      <c r="D103" s="218" t="s">
        <v>339</v>
      </c>
      <c r="F103" s="52" t="str">
        <f>IFERROR(INDEX('Stage 2 System Breakdown'!$B$12:$B$200,MATCH(0,INDEX(COUNTIF($F$1:F102,'Stage 2 System Breakdown'!$B$12:$B$200),0,0),0)),"")</f>
        <v/>
      </c>
      <c r="G103" s="52" t="str">
        <f>IFERROR(INDEX('Stage 2 System Breakdown'!$D$12:$D$200,MATCH(0,INDEX(COUNTIF($G$1:G102,'Stage 2 System Breakdown'!$D$12:$D$200),0,0),0)),"")</f>
        <v/>
      </c>
      <c r="H103" s="52" t="str">
        <f>IFERROR(INDEX('Stage 2 System Breakdown'!$F$12:$F$200,MATCH(0,INDEX(COUNTIF($H$1:H102,'Stage 2 System Breakdown'!$F$12:$F$200),0,0),0)),"")</f>
        <v/>
      </c>
      <c r="L103" s="69" t="str" cm="1">
        <f t="array" ref="L103">IFERROR(INDEX('Stage 1 Requirements Definition'!$E$12:$E$200,MATCH(0,INDEX(COUNTIF($L$1:L102,'Stage 1 Requirements Definition'!$E$12:$E$200),0,0),0)),"")</f>
        <v/>
      </c>
      <c r="AC103" s="52">
        <f>COUNTIF('Stage 2 FMECA'!$G$13:$G$201,AB103)</f>
        <v>0</v>
      </c>
      <c r="AE103" s="52" t="str">
        <f t="array" ref="AE103">IFERROR(INDEX($AB$2:$AB$504,SMALL(IF($AC$2:$AC$504&lt;&gt;0,ROW($AB$2:$AB$504)-ROW($AB$2)+1),ROWS($AB$2:AB103))),"")</f>
        <v/>
      </c>
      <c r="AF103" s="52" t="str">
        <f t="shared" si="7"/>
        <v/>
      </c>
      <c r="AJ103" s="67" t="str">
        <f t="shared" ca="1" si="10"/>
        <v/>
      </c>
      <c r="AK103" s="65" t="str">
        <f t="shared" ca="1" si="11"/>
        <v/>
      </c>
      <c r="AL103" s="65" t="str">
        <f t="shared" ca="1" si="12"/>
        <v/>
      </c>
      <c r="AX103" s="52" t="s">
        <v>503</v>
      </c>
      <c r="AZ103" s="52" t="str">
        <f>IF(ISNUMBER(SEARCH('Standard Search'!$C$11,HiddenSheet!B103)),HiddenSheet!B103,"")</f>
        <v/>
      </c>
      <c r="BA103" s="52" t="str">
        <f t="array" ref="BA103">IFERROR(INDEX($AZ$2:$AZ$504,SMALL(IF($AZ$2:$AZ$504&lt;&gt;"",ROW($AZ$2:$AZ$504)-ROW($AZ$2)+1,""),ROW(BA103)-ROW($BA$2)+1)),"")</f>
        <v/>
      </c>
      <c r="BD103" s="52" t="b">
        <v>0</v>
      </c>
      <c r="BE103" s="52" t="str">
        <f t="array" ref="BE103">IFERROR(INDEX('Stage 3 TQP'!B111:B298,SMALL(IF(TRUE=$BD$2:$BD$200,ROW($BD$2:$BD$200)-ROW(BD103)+1),ROW(102:102))),"")</f>
        <v/>
      </c>
      <c r="BF103" s="52" t="str">
        <f t="array" ref="BF103">IFERROR(INDEX('Stage 3 TQP'!G106:G298,SMALL(IF(TRUE=$BD$2:$BD$200,ROW($BD$2:$BD$200)-ROW(BE103)+1),ROW(102:102))),"")</f>
        <v/>
      </c>
    </row>
    <row r="104" spans="1:58">
      <c r="A104" s="215" t="s">
        <v>544</v>
      </c>
      <c r="B104" s="216" t="s">
        <v>550</v>
      </c>
      <c r="C104" s="217">
        <v>2000</v>
      </c>
      <c r="D104" s="218" t="s">
        <v>339</v>
      </c>
      <c r="F104" s="52" t="str">
        <f>IFERROR(INDEX('Stage 2 System Breakdown'!$B$12:$B$200,MATCH(0,INDEX(COUNTIF($F$1:F103,'Stage 2 System Breakdown'!$B$12:$B$200),0,0),0)),"")</f>
        <v/>
      </c>
      <c r="G104" s="52" t="str">
        <f>IFERROR(INDEX('Stage 2 System Breakdown'!$D$12:$D$200,MATCH(0,INDEX(COUNTIF($G$1:G103,'Stage 2 System Breakdown'!$D$12:$D$200),0,0),0)),"")</f>
        <v/>
      </c>
      <c r="H104" s="52" t="str">
        <f>IFERROR(INDEX('Stage 2 System Breakdown'!$F$12:$F$200,MATCH(0,INDEX(COUNTIF($H$1:H103,'Stage 2 System Breakdown'!$F$12:$F$200),0,0),0)),"")</f>
        <v/>
      </c>
      <c r="L104" s="69" t="str" cm="1">
        <f t="array" ref="L104">IFERROR(INDEX('Stage 1 Requirements Definition'!$E$12:$E$200,MATCH(0,INDEX(COUNTIF($L$1:L103,'Stage 1 Requirements Definition'!$E$12:$E$200),0,0),0)),"")</f>
        <v/>
      </c>
      <c r="AC104" s="52">
        <f>COUNTIF('Stage 2 FMECA'!$G$13:$G$201,AB104)</f>
        <v>0</v>
      </c>
      <c r="AE104" s="52" t="str">
        <f t="array" ref="AE104">IFERROR(INDEX($AB$2:$AB$504,SMALL(IF($AC$2:$AC$504&lt;&gt;0,ROW($AB$2:$AB$504)-ROW($AB$2)+1),ROWS($AB$2:AB104))),"")</f>
        <v/>
      </c>
      <c r="AF104" s="52" t="str">
        <f t="shared" si="7"/>
        <v/>
      </c>
      <c r="AJ104" s="67" t="str">
        <f t="shared" ca="1" si="10"/>
        <v/>
      </c>
      <c r="AK104" s="65" t="str">
        <f t="shared" ca="1" si="11"/>
        <v/>
      </c>
      <c r="AL104" s="65" t="str">
        <f t="shared" ca="1" si="12"/>
        <v/>
      </c>
      <c r="AX104" s="52" t="s">
        <v>503</v>
      </c>
      <c r="AZ104" s="52" t="str">
        <f>IF(ISNUMBER(SEARCH('Standard Search'!$C$11,HiddenSheet!B104)),HiddenSheet!B104,"")</f>
        <v/>
      </c>
      <c r="BA104" s="52" t="str">
        <f t="array" ref="BA104">IFERROR(INDEX($AZ$2:$AZ$504,SMALL(IF($AZ$2:$AZ$504&lt;&gt;"",ROW($AZ$2:$AZ$504)-ROW($AZ$2)+1,""),ROW(BA104)-ROW($BA$2)+1)),"")</f>
        <v/>
      </c>
      <c r="BD104" s="52" t="b">
        <v>0</v>
      </c>
      <c r="BE104" s="52" t="str">
        <f t="array" ref="BE104">IFERROR(INDEX('Stage 3 TQP'!B112:B299,SMALL(IF(TRUE=$BD$2:$BD$200,ROW($BD$2:$BD$200)-ROW(BD104)+1),ROW(103:103))),"")</f>
        <v/>
      </c>
      <c r="BF104" s="52" t="str">
        <f t="array" ref="BF104">IFERROR(INDEX('Stage 3 TQP'!G107:G299,SMALL(IF(TRUE=$BD$2:$BD$200,ROW($BD$2:$BD$200)-ROW(BE104)+1),ROW(103:103))),"")</f>
        <v/>
      </c>
    </row>
    <row r="105" spans="1:58">
      <c r="A105" s="223" t="s">
        <v>544</v>
      </c>
      <c r="B105" s="224" t="s">
        <v>551</v>
      </c>
      <c r="C105" s="225">
        <v>2015</v>
      </c>
      <c r="D105" s="226" t="s">
        <v>411</v>
      </c>
      <c r="F105" s="52" t="str">
        <f>IFERROR(INDEX('Stage 2 System Breakdown'!$B$12:$B$200,MATCH(0,INDEX(COUNTIF($F$1:F104,'Stage 2 System Breakdown'!$B$12:$B$200),0,0),0)),"")</f>
        <v/>
      </c>
      <c r="G105" s="52" t="str">
        <f>IFERROR(INDEX('Stage 2 System Breakdown'!$D$12:$D$200,MATCH(0,INDEX(COUNTIF($G$1:G104,'Stage 2 System Breakdown'!$D$12:$D$200),0,0),0)),"")</f>
        <v/>
      </c>
      <c r="H105" s="52" t="str">
        <f>IFERROR(INDEX('Stage 2 System Breakdown'!$F$12:$F$200,MATCH(0,INDEX(COUNTIF($H$1:H104,'Stage 2 System Breakdown'!$F$12:$F$200),0,0),0)),"")</f>
        <v/>
      </c>
      <c r="L105" s="69" t="str" cm="1">
        <f t="array" ref="L105">IFERROR(INDEX('Stage 1 Requirements Definition'!$E$12:$E$200,MATCH(0,INDEX(COUNTIF($L$1:L104,'Stage 1 Requirements Definition'!$E$12:$E$200),0,0),0)),"")</f>
        <v/>
      </c>
      <c r="AC105" s="52">
        <f>COUNTIF('Stage 2 FMECA'!$G$13:$G$201,AB105)</f>
        <v>0</v>
      </c>
      <c r="AE105" s="52" t="str">
        <f t="array" ref="AE105">IFERROR(INDEX($AB$2:$AB$504,SMALL(IF($AC$2:$AC$504&lt;&gt;0,ROW($AB$2:$AB$504)-ROW($AB$2)+1),ROWS($AB$2:AB105))),"")</f>
        <v/>
      </c>
      <c r="AF105" s="52" t="str">
        <f t="shared" si="7"/>
        <v/>
      </c>
      <c r="AJ105" s="67" t="str">
        <f t="shared" ca="1" si="10"/>
        <v/>
      </c>
      <c r="AK105" s="65" t="str">
        <f t="shared" ca="1" si="11"/>
        <v/>
      </c>
      <c r="AL105" s="65" t="str">
        <f t="shared" ca="1" si="12"/>
        <v/>
      </c>
      <c r="AX105" s="52" t="s">
        <v>503</v>
      </c>
      <c r="AZ105" s="52" t="str">
        <f>IF(ISNUMBER(SEARCH('Standard Search'!$C$11,HiddenSheet!B105)),HiddenSheet!B105,"")</f>
        <v/>
      </c>
      <c r="BA105" s="52" t="str">
        <f t="array" ref="BA105">IFERROR(INDEX($AZ$2:$AZ$504,SMALL(IF($AZ$2:$AZ$504&lt;&gt;"",ROW($AZ$2:$AZ$504)-ROW($AZ$2)+1,""),ROW(BA105)-ROW($BA$2)+1)),"")</f>
        <v/>
      </c>
      <c r="BD105" s="52" t="b">
        <v>0</v>
      </c>
      <c r="BE105" s="52" t="str">
        <f t="array" ref="BE105">IFERROR(INDEX('Stage 3 TQP'!B113:B300,SMALL(IF(TRUE=$BD$2:$BD$200,ROW($BD$2:$BD$200)-ROW(BD105)+1),ROW(104:104))),"")</f>
        <v/>
      </c>
      <c r="BF105" s="52" t="str">
        <f t="array" ref="BF105">IFERROR(INDEX('Stage 3 TQP'!G108:G300,SMALL(IF(TRUE=$BD$2:$BD$200,ROW($BD$2:$BD$200)-ROW(BE105)+1),ROW(104:104))),"")</f>
        <v/>
      </c>
    </row>
    <row r="106" spans="1:58">
      <c r="A106" s="223" t="s">
        <v>544</v>
      </c>
      <c r="B106" s="224" t="s">
        <v>552</v>
      </c>
      <c r="C106" s="225">
        <v>2001</v>
      </c>
      <c r="D106" s="226" t="s">
        <v>411</v>
      </c>
      <c r="F106" s="52" t="str">
        <f>IFERROR(INDEX('Stage 2 System Breakdown'!$B$12:$B$200,MATCH(0,INDEX(COUNTIF($F$1:F105,'Stage 2 System Breakdown'!$B$12:$B$200),0,0),0)),"")</f>
        <v/>
      </c>
      <c r="G106" s="52" t="str">
        <f>IFERROR(INDEX('Stage 2 System Breakdown'!$D$12:$D$200,MATCH(0,INDEX(COUNTIF($G$1:G105,'Stage 2 System Breakdown'!$D$12:$D$200),0,0),0)),"")</f>
        <v/>
      </c>
      <c r="H106" s="52" t="str">
        <f>IFERROR(INDEX('Stage 2 System Breakdown'!$F$12:$F$200,MATCH(0,INDEX(COUNTIF($H$1:H105,'Stage 2 System Breakdown'!$F$12:$F$200),0,0),0)),"")</f>
        <v/>
      </c>
      <c r="L106" s="69" t="str" cm="1">
        <f t="array" ref="L106">IFERROR(INDEX('Stage 1 Requirements Definition'!$E$12:$E$200,MATCH(0,INDEX(COUNTIF($L$1:L105,'Stage 1 Requirements Definition'!$E$12:$E$200),0,0),0)),"")</f>
        <v/>
      </c>
      <c r="AC106" s="52">
        <f>COUNTIF('Stage 2 FMECA'!$G$13:$G$201,AB106)</f>
        <v>0</v>
      </c>
      <c r="AE106" s="52" t="str">
        <f t="array" ref="AE106">IFERROR(INDEX($AB$2:$AB$504,SMALL(IF($AC$2:$AC$504&lt;&gt;0,ROW($AB$2:$AB$504)-ROW($AB$2)+1),ROWS($AB$2:AB106))),"")</f>
        <v/>
      </c>
      <c r="AF106" s="52" t="str">
        <f t="shared" si="7"/>
        <v/>
      </c>
      <c r="AJ106" s="67" t="str">
        <f t="shared" ca="1" si="10"/>
        <v/>
      </c>
      <c r="AK106" s="65" t="str">
        <f t="shared" ca="1" si="11"/>
        <v/>
      </c>
      <c r="AL106" s="65" t="str">
        <f t="shared" ca="1" si="12"/>
        <v/>
      </c>
      <c r="AX106" s="52" t="s">
        <v>503</v>
      </c>
      <c r="AZ106" s="52" t="str">
        <f>IF(ISNUMBER(SEARCH('Standard Search'!$C$11,HiddenSheet!B106)),HiddenSheet!B106,"")</f>
        <v/>
      </c>
      <c r="BA106" s="52" t="str">
        <f t="array" ref="BA106">IFERROR(INDEX($AZ$2:$AZ$504,SMALL(IF($AZ$2:$AZ$504&lt;&gt;"",ROW($AZ$2:$AZ$504)-ROW($AZ$2)+1,""),ROW(BA106)-ROW($BA$2)+1)),"")</f>
        <v/>
      </c>
      <c r="BD106" s="52" t="b">
        <v>0</v>
      </c>
      <c r="BE106" s="52" t="str">
        <f t="array" ref="BE106">IFERROR(INDEX('Stage 3 TQP'!B114:B301,SMALL(IF(TRUE=$BD$2:$BD$200,ROW($BD$2:$BD$200)-ROW(BD106)+1),ROW(105:105))),"")</f>
        <v/>
      </c>
      <c r="BF106" s="52" t="str">
        <f t="array" ref="BF106">IFERROR(INDEX('Stage 3 TQP'!G109:G301,SMALL(IF(TRUE=$BD$2:$BD$200,ROW($BD$2:$BD$200)-ROW(BE106)+1),ROW(105:105))),"")</f>
        <v/>
      </c>
    </row>
    <row r="107" spans="1:58">
      <c r="A107" s="215" t="s">
        <v>553</v>
      </c>
      <c r="B107" s="224" t="s">
        <v>554</v>
      </c>
      <c r="C107" s="225">
        <v>2021</v>
      </c>
      <c r="D107" s="218" t="s">
        <v>259</v>
      </c>
      <c r="F107" s="52" t="str">
        <f>IFERROR(INDEX('Stage 2 System Breakdown'!$B$12:$B$200,MATCH(0,INDEX(COUNTIF($F$1:F106,'Stage 2 System Breakdown'!$B$12:$B$200),0,0),0)),"")</f>
        <v/>
      </c>
      <c r="G107" s="52" t="str">
        <f>IFERROR(INDEX('Stage 2 System Breakdown'!$D$12:$D$200,MATCH(0,INDEX(COUNTIF($G$1:G106,'Stage 2 System Breakdown'!$D$12:$D$200),0,0),0)),"")</f>
        <v/>
      </c>
      <c r="H107" s="52" t="str">
        <f>IFERROR(INDEX('Stage 2 System Breakdown'!$F$12:$F$200,MATCH(0,INDEX(COUNTIF($H$1:H106,'Stage 2 System Breakdown'!$F$12:$F$200),0,0),0)),"")</f>
        <v/>
      </c>
      <c r="L107" s="69" t="str" cm="1">
        <f t="array" ref="L107">IFERROR(INDEX('Stage 1 Requirements Definition'!$E$12:$E$200,MATCH(0,INDEX(COUNTIF($L$1:L106,'Stage 1 Requirements Definition'!$E$12:$E$200),0,0),0)),"")</f>
        <v/>
      </c>
      <c r="AC107" s="52">
        <f>COUNTIF('Stage 2 FMECA'!$G$13:$G$201,AB107)</f>
        <v>0</v>
      </c>
      <c r="AE107" s="52" t="str">
        <f t="array" ref="AE107">IFERROR(INDEX($AB$2:$AB$504,SMALL(IF($AC$2:$AC$504&lt;&gt;0,ROW($AB$2:$AB$504)-ROW($AB$2)+1),ROWS($AB$2:AB107))),"")</f>
        <v/>
      </c>
      <c r="AF107" s="52" t="str">
        <f t="shared" si="7"/>
        <v/>
      </c>
      <c r="AJ107" s="67" t="str">
        <f t="shared" ca="1" si="10"/>
        <v/>
      </c>
      <c r="AK107" s="65" t="str">
        <f t="shared" ca="1" si="11"/>
        <v/>
      </c>
      <c r="AL107" s="65" t="str">
        <f t="shared" ca="1" si="12"/>
        <v/>
      </c>
      <c r="AX107" s="52" t="s">
        <v>503</v>
      </c>
      <c r="AZ107" s="52" t="str">
        <f>IF(ISNUMBER(SEARCH('Standard Search'!$C$11,HiddenSheet!B107)),HiddenSheet!B107,"")</f>
        <v/>
      </c>
      <c r="BA107" s="52" t="str">
        <f t="array" ref="BA107">IFERROR(INDEX($AZ$2:$AZ$504,SMALL(IF($AZ$2:$AZ$504&lt;&gt;"",ROW($AZ$2:$AZ$504)-ROW($AZ$2)+1,""),ROW(BA107)-ROW($BA$2)+1)),"")</f>
        <v/>
      </c>
      <c r="BD107" s="52" t="b">
        <v>0</v>
      </c>
      <c r="BE107" s="52" t="str">
        <f t="array" ref="BE107">IFERROR(INDEX('Stage 3 TQP'!B115:B302,SMALL(IF(TRUE=$BD$2:$BD$200,ROW($BD$2:$BD$200)-ROW(BD107)+1),ROW(106:106))),"")</f>
        <v/>
      </c>
      <c r="BF107" s="52" t="str">
        <f t="array" ref="BF107">IFERROR(INDEX('Stage 3 TQP'!G110:G302,SMALL(IF(TRUE=$BD$2:$BD$200,ROW($BD$2:$BD$200)-ROW(BE107)+1),ROW(106:106))),"")</f>
        <v/>
      </c>
    </row>
    <row r="108" spans="1:58">
      <c r="A108" s="215" t="s">
        <v>553</v>
      </c>
      <c r="B108" s="224" t="s">
        <v>555</v>
      </c>
      <c r="C108" s="225">
        <v>2021</v>
      </c>
      <c r="D108" s="218" t="s">
        <v>259</v>
      </c>
      <c r="F108" s="52" t="str">
        <f>IFERROR(INDEX('Stage 2 System Breakdown'!$B$12:$B$200,MATCH(0,INDEX(COUNTIF($F$1:F107,'Stage 2 System Breakdown'!$B$12:$B$200),0,0),0)),"")</f>
        <v/>
      </c>
      <c r="G108" s="52" t="str">
        <f>IFERROR(INDEX('Stage 2 System Breakdown'!$D$12:$D$200,MATCH(0,INDEX(COUNTIF($G$1:G107,'Stage 2 System Breakdown'!$D$12:$D$200),0,0),0)),"")</f>
        <v/>
      </c>
      <c r="H108" s="52" t="str">
        <f>IFERROR(INDEX('Stage 2 System Breakdown'!$F$12:$F$200,MATCH(0,INDEX(COUNTIF($H$1:H107,'Stage 2 System Breakdown'!$F$12:$F$200),0,0),0)),"")</f>
        <v/>
      </c>
      <c r="L108" s="69" t="str" cm="1">
        <f t="array" ref="L108">IFERROR(INDEX('Stage 1 Requirements Definition'!$E$12:$E$200,MATCH(0,INDEX(COUNTIF($L$1:L107,'Stage 1 Requirements Definition'!$E$12:$E$200),0,0),0)),"")</f>
        <v/>
      </c>
      <c r="AC108" s="52">
        <f>COUNTIF('Stage 2 FMECA'!$G$13:$G$201,AB108)</f>
        <v>0</v>
      </c>
      <c r="AE108" s="52" t="str">
        <f t="array" ref="AE108">IFERROR(INDEX($AB$2:$AB$504,SMALL(IF($AC$2:$AC$504&lt;&gt;0,ROW($AB$2:$AB$504)-ROW($AB$2)+1),ROWS($AB$2:AB108))),"")</f>
        <v/>
      </c>
      <c r="AF108" s="52" t="str">
        <f t="shared" si="7"/>
        <v/>
      </c>
      <c r="AJ108" s="67" t="str">
        <f t="shared" ca="1" si="10"/>
        <v/>
      </c>
      <c r="AK108" s="65" t="str">
        <f t="shared" ca="1" si="11"/>
        <v/>
      </c>
      <c r="AL108" s="65" t="str">
        <f t="shared" ca="1" si="12"/>
        <v/>
      </c>
      <c r="AX108" s="52" t="s">
        <v>503</v>
      </c>
      <c r="AZ108" s="52" t="str">
        <f>IF(ISNUMBER(SEARCH('Standard Search'!$C$11,HiddenSheet!B108)),HiddenSheet!B108,"")</f>
        <v/>
      </c>
      <c r="BA108" s="52" t="str">
        <f t="array" ref="BA108">IFERROR(INDEX($AZ$2:$AZ$504,SMALL(IF($AZ$2:$AZ$504&lt;&gt;"",ROW($AZ$2:$AZ$504)-ROW($AZ$2)+1,""),ROW(BA108)-ROW($BA$2)+1)),"")</f>
        <v/>
      </c>
      <c r="BD108" s="52" t="b">
        <v>0</v>
      </c>
      <c r="BE108" s="52" t="str">
        <f t="array" ref="BE108">IFERROR(INDEX('Stage 3 TQP'!B116:B303,SMALL(IF(TRUE=$BD$2:$BD$200,ROW($BD$2:$BD$200)-ROW(BD108)+1),ROW(107:107))),"")</f>
        <v/>
      </c>
      <c r="BF108" s="52" t="str">
        <f t="array" ref="BF108">IFERROR(INDEX('Stage 3 TQP'!G111:G303,SMALL(IF(TRUE=$BD$2:$BD$200,ROW($BD$2:$BD$200)-ROW(BE108)+1),ROW(107:107))),"")</f>
        <v/>
      </c>
    </row>
    <row r="109" spans="1:58">
      <c r="A109" s="215" t="s">
        <v>553</v>
      </c>
      <c r="B109" s="224" t="s">
        <v>556</v>
      </c>
      <c r="C109" s="225">
        <v>2021</v>
      </c>
      <c r="D109" s="218" t="s">
        <v>259</v>
      </c>
      <c r="F109" s="52" t="str">
        <f>IFERROR(INDEX('Stage 2 System Breakdown'!$B$12:$B$200,MATCH(0,INDEX(COUNTIF($F$1:F108,'Stage 2 System Breakdown'!$B$12:$B$200),0,0),0)),"")</f>
        <v/>
      </c>
      <c r="G109" s="52" t="str">
        <f>IFERROR(INDEX('Stage 2 System Breakdown'!$D$12:$D$200,MATCH(0,INDEX(COUNTIF($G$1:G108,'Stage 2 System Breakdown'!$D$12:$D$200),0,0),0)),"")</f>
        <v/>
      </c>
      <c r="H109" s="52" t="str">
        <f>IFERROR(INDEX('Stage 2 System Breakdown'!$F$12:$F$200,MATCH(0,INDEX(COUNTIF($H$1:H108,'Stage 2 System Breakdown'!$F$12:$F$200),0,0),0)),"")</f>
        <v/>
      </c>
      <c r="L109" s="69" t="str" cm="1">
        <f t="array" ref="L109">IFERROR(INDEX('Stage 1 Requirements Definition'!$E$12:$E$200,MATCH(0,INDEX(COUNTIF($L$1:L108,'Stage 1 Requirements Definition'!$E$12:$E$200),0,0),0)),"")</f>
        <v/>
      </c>
      <c r="AC109" s="52">
        <f>COUNTIF('Stage 2 FMECA'!$G$13:$G$201,AB109)</f>
        <v>0</v>
      </c>
      <c r="AE109" s="52" t="str">
        <f t="array" ref="AE109">IFERROR(INDEX($AB$2:$AB$504,SMALL(IF($AC$2:$AC$504&lt;&gt;0,ROW($AB$2:$AB$504)-ROW($AB$2)+1),ROWS($AB$2:AB109))),"")</f>
        <v/>
      </c>
      <c r="AF109" s="52" t="str">
        <f t="shared" si="7"/>
        <v/>
      </c>
      <c r="AJ109" s="67" t="str">
        <f t="shared" ca="1" si="10"/>
        <v/>
      </c>
      <c r="AK109" s="65" t="str">
        <f t="shared" ca="1" si="11"/>
        <v/>
      </c>
      <c r="AL109" s="65" t="str">
        <f t="shared" ca="1" si="12"/>
        <v/>
      </c>
      <c r="AX109" s="52" t="s">
        <v>503</v>
      </c>
      <c r="AZ109" s="52" t="str">
        <f>IF(ISNUMBER(SEARCH('Standard Search'!$C$11,HiddenSheet!B109)),HiddenSheet!B109,"")</f>
        <v/>
      </c>
      <c r="BA109" s="52" t="str">
        <f t="array" ref="BA109">IFERROR(INDEX($AZ$2:$AZ$504,SMALL(IF($AZ$2:$AZ$504&lt;&gt;"",ROW($AZ$2:$AZ$504)-ROW($AZ$2)+1,""),ROW(BA109)-ROW($BA$2)+1)),"")</f>
        <v/>
      </c>
      <c r="BD109" s="52" t="b">
        <v>0</v>
      </c>
      <c r="BE109" s="52" t="str">
        <f t="array" ref="BE109">IFERROR(INDEX('Stage 3 TQP'!B117:B304,SMALL(IF(TRUE=$BD$2:$BD$200,ROW($BD$2:$BD$200)-ROW(BD109)+1),ROW(108:108))),"")</f>
        <v/>
      </c>
      <c r="BF109" s="52" t="str">
        <f t="array" ref="BF109">IFERROR(INDEX('Stage 3 TQP'!G112:G304,SMALL(IF(TRUE=$BD$2:$BD$200,ROW($BD$2:$BD$200)-ROW(BE109)+1),ROW(108:108))),"")</f>
        <v/>
      </c>
    </row>
    <row r="110" spans="1:58">
      <c r="A110" s="215" t="s">
        <v>553</v>
      </c>
      <c r="B110" s="224" t="s">
        <v>203</v>
      </c>
      <c r="C110" s="225">
        <v>2018</v>
      </c>
      <c r="D110" s="218" t="s">
        <v>293</v>
      </c>
      <c r="F110" s="52" t="str">
        <f>IFERROR(INDEX('Stage 2 System Breakdown'!$B$12:$B$200,MATCH(0,INDEX(COUNTIF($F$1:F109,'Stage 2 System Breakdown'!$B$12:$B$200),0,0),0)),"")</f>
        <v/>
      </c>
      <c r="G110" s="52" t="str">
        <f>IFERROR(INDEX('Stage 2 System Breakdown'!$D$12:$D$200,MATCH(0,INDEX(COUNTIF($G$1:G109,'Stage 2 System Breakdown'!$D$12:$D$200),0,0),0)),"")</f>
        <v/>
      </c>
      <c r="H110" s="52" t="str">
        <f>IFERROR(INDEX('Stage 2 System Breakdown'!$F$12:$F$200,MATCH(0,INDEX(COUNTIF($H$1:H109,'Stage 2 System Breakdown'!$F$12:$F$200),0,0),0)),"")</f>
        <v/>
      </c>
      <c r="L110" s="69" t="str" cm="1">
        <f t="array" ref="L110">IFERROR(INDEX('Stage 1 Requirements Definition'!$E$12:$E$200,MATCH(0,INDEX(COUNTIF($L$1:L109,'Stage 1 Requirements Definition'!$E$12:$E$200),0,0),0)),"")</f>
        <v/>
      </c>
      <c r="AC110" s="52">
        <f>COUNTIF('Stage 2 FMECA'!$G$13:$G$201,AB110)</f>
        <v>0</v>
      </c>
      <c r="AE110" s="52" t="str">
        <f t="array" ref="AE110">IFERROR(INDEX($AB$2:$AB$504,SMALL(IF($AC$2:$AC$504&lt;&gt;0,ROW($AB$2:$AB$504)-ROW($AB$2)+1),ROWS($AB$2:AB110))),"")</f>
        <v/>
      </c>
      <c r="AF110" s="52" t="str">
        <f t="shared" si="7"/>
        <v/>
      </c>
      <c r="AJ110" s="67" t="str">
        <f t="shared" ca="1" si="10"/>
        <v/>
      </c>
      <c r="AK110" s="65" t="str">
        <f t="shared" ca="1" si="11"/>
        <v/>
      </c>
      <c r="AL110" s="65" t="str">
        <f t="shared" ca="1" si="12"/>
        <v/>
      </c>
      <c r="AX110" s="52" t="s">
        <v>503</v>
      </c>
      <c r="AZ110" s="52" t="str">
        <f>IF(ISNUMBER(SEARCH('Standard Search'!$C$11,HiddenSheet!B110)),HiddenSheet!B110,"")</f>
        <v>DNV-OS-E302 Offshore mooring chain</v>
      </c>
      <c r="BA110" s="52" t="str">
        <f t="array" ref="BA110">IFERROR(INDEX($AZ$2:$AZ$504,SMALL(IF($AZ$2:$AZ$504&lt;&gt;"",ROW($AZ$2:$AZ$504)-ROW($AZ$2)+1,""),ROW(BA110)-ROW($BA$2)+1)),"")</f>
        <v/>
      </c>
      <c r="BD110" s="52" t="b">
        <v>0</v>
      </c>
      <c r="BE110" s="52" t="str">
        <f t="array" ref="BE110">IFERROR(INDEX('Stage 3 TQP'!B118:B305,SMALL(IF(TRUE=$BD$2:$BD$200,ROW($BD$2:$BD$200)-ROW(BD110)+1),ROW(109:109))),"")</f>
        <v/>
      </c>
      <c r="BF110" s="52" t="str">
        <f t="array" ref="BF110">IFERROR(INDEX('Stage 3 TQP'!G113:G305,SMALL(IF(TRUE=$BD$2:$BD$200,ROW($BD$2:$BD$200)-ROW(BE110)+1),ROW(109:109))),"")</f>
        <v/>
      </c>
    </row>
    <row r="111" spans="1:58">
      <c r="A111" s="215" t="s">
        <v>553</v>
      </c>
      <c r="B111" s="216" t="s">
        <v>557</v>
      </c>
      <c r="C111" s="217">
        <v>2018</v>
      </c>
      <c r="D111" s="218" t="s">
        <v>293</v>
      </c>
      <c r="F111" s="52" t="str">
        <f>IFERROR(INDEX('Stage 2 System Breakdown'!$B$12:$B$200,MATCH(0,INDEX(COUNTIF($F$1:F110,'Stage 2 System Breakdown'!$B$12:$B$200),0,0),0)),"")</f>
        <v/>
      </c>
      <c r="G111" s="52" t="str">
        <f>IFERROR(INDEX('Stage 2 System Breakdown'!$D$12:$D$200,MATCH(0,INDEX(COUNTIF($G$1:G110,'Stage 2 System Breakdown'!$D$12:$D$200),0,0),0)),"")</f>
        <v/>
      </c>
      <c r="H111" s="52" t="str">
        <f>IFERROR(INDEX('Stage 2 System Breakdown'!$F$12:$F$200,MATCH(0,INDEX(COUNTIF($H$1:H110,'Stage 2 System Breakdown'!$F$12:$F$200),0,0),0)),"")</f>
        <v/>
      </c>
      <c r="L111" s="69" t="str" cm="1">
        <f t="array" ref="L111">IFERROR(INDEX('Stage 1 Requirements Definition'!$E$12:$E$200,MATCH(0,INDEX(COUNTIF($L$1:L110,'Stage 1 Requirements Definition'!$E$12:$E$200),0,0),0)),"")</f>
        <v/>
      </c>
      <c r="AC111" s="52">
        <f>COUNTIF('Stage 2 FMECA'!$G$13:$G$201,AB111)</f>
        <v>0</v>
      </c>
      <c r="AE111" s="52" t="str">
        <f t="array" ref="AE111">IFERROR(INDEX($AB$2:$AB$504,SMALL(IF($AC$2:$AC$504&lt;&gt;0,ROW($AB$2:$AB$504)-ROW($AB$2)+1),ROWS($AB$2:AB111))),"")</f>
        <v/>
      </c>
      <c r="AF111" s="52" t="str">
        <f t="shared" si="7"/>
        <v/>
      </c>
      <c r="AJ111" s="67" t="str">
        <f t="shared" ca="1" si="10"/>
        <v/>
      </c>
      <c r="AK111" s="65" t="str">
        <f t="shared" ca="1" si="11"/>
        <v/>
      </c>
      <c r="AL111" s="65" t="str">
        <f t="shared" ca="1" si="12"/>
        <v/>
      </c>
      <c r="AX111" s="52" t="s">
        <v>503</v>
      </c>
      <c r="AZ111" s="52" t="str">
        <f>IF(ISNUMBER(SEARCH('Standard Search'!$C$11,HiddenSheet!B111)),HiddenSheet!B111,"")</f>
        <v xml:space="preserve">DNVGL-CP-0237 Offshore mooring chain and accessories </v>
      </c>
      <c r="BA111" s="52" t="str">
        <f t="array" ref="BA111">IFERROR(INDEX($AZ$2:$AZ$504,SMALL(IF($AZ$2:$AZ$504&lt;&gt;"",ROW($AZ$2:$AZ$504)-ROW($AZ$2)+1,""),ROW(BA111)-ROW($BA$2)+1)),"")</f>
        <v/>
      </c>
      <c r="BD111" s="52" t="b">
        <v>0</v>
      </c>
      <c r="BE111" s="52" t="str">
        <f t="array" ref="BE111">IFERROR(INDEX('Stage 3 TQP'!B119:B306,SMALL(IF(TRUE=$BD$2:$BD$200,ROW($BD$2:$BD$200)-ROW(BD111)+1),ROW(110:110))),"")</f>
        <v/>
      </c>
      <c r="BF111" s="52" t="str">
        <f t="array" ref="BF111">IFERROR(INDEX('Stage 3 TQP'!G114:G306,SMALL(IF(TRUE=$BD$2:$BD$200,ROW($BD$2:$BD$200)-ROW(BE111)+1),ROW(110:110))),"")</f>
        <v/>
      </c>
    </row>
    <row r="112" spans="1:58">
      <c r="A112" s="215" t="s">
        <v>553</v>
      </c>
      <c r="B112" s="224" t="s">
        <v>558</v>
      </c>
      <c r="C112" s="225">
        <v>2014</v>
      </c>
      <c r="D112" s="218" t="s">
        <v>307</v>
      </c>
      <c r="F112" s="52" t="str">
        <f>IFERROR(INDEX('Stage 2 System Breakdown'!$B$12:$B$200,MATCH(0,INDEX(COUNTIF($F$1:F111,'Stage 2 System Breakdown'!$B$12:$B$200),0,0),0)),"")</f>
        <v/>
      </c>
      <c r="G112" s="52" t="str">
        <f>IFERROR(INDEX('Stage 2 System Breakdown'!$D$12:$D$200,MATCH(0,INDEX(COUNTIF($G$1:G111,'Stage 2 System Breakdown'!$D$12:$D$200),0,0),0)),"")</f>
        <v/>
      </c>
      <c r="H112" s="52" t="str">
        <f>IFERROR(INDEX('Stage 2 System Breakdown'!$F$12:$F$200,MATCH(0,INDEX(COUNTIF($H$1:H111,'Stage 2 System Breakdown'!$F$12:$F$200),0,0),0)),"")</f>
        <v/>
      </c>
      <c r="L112" s="69" t="str" cm="1">
        <f t="array" ref="L112">IFERROR(INDEX('Stage 1 Requirements Definition'!$E$12:$E$200,MATCH(0,INDEX(COUNTIF($L$1:L111,'Stage 1 Requirements Definition'!$E$12:$E$200),0,0),0)),"")</f>
        <v/>
      </c>
      <c r="AC112" s="52">
        <f>COUNTIF('Stage 2 FMECA'!$G$13:$G$201,AB112)</f>
        <v>0</v>
      </c>
      <c r="AE112" s="52" t="str">
        <f t="array" ref="AE112">IFERROR(INDEX($AB$2:$AB$504,SMALL(IF($AC$2:$AC$504&lt;&gt;0,ROW($AB$2:$AB$504)-ROW($AB$2)+1),ROWS($AB$2:AB112))),"")</f>
        <v/>
      </c>
      <c r="AF112" s="52" t="str">
        <f t="shared" si="7"/>
        <v/>
      </c>
      <c r="AJ112" s="67" t="str">
        <f t="shared" ca="1" si="10"/>
        <v/>
      </c>
      <c r="AK112" s="65" t="str">
        <f t="shared" ca="1" si="11"/>
        <v/>
      </c>
      <c r="AL112" s="65" t="str">
        <f t="shared" ca="1" si="12"/>
        <v/>
      </c>
      <c r="AX112" s="52" t="s">
        <v>503</v>
      </c>
      <c r="AZ112" s="52" t="str">
        <f>IF(ISNUMBER(SEARCH('Standard Search'!$C$11,HiddenSheet!B112)),HiddenSheet!B112,"")</f>
        <v/>
      </c>
      <c r="BA112" s="52" t="str">
        <f t="array" ref="BA112">IFERROR(INDEX($AZ$2:$AZ$504,SMALL(IF($AZ$2:$AZ$504&lt;&gt;"",ROW($AZ$2:$AZ$504)-ROW($AZ$2)+1,""),ROW(BA112)-ROW($BA$2)+1)),"")</f>
        <v/>
      </c>
      <c r="BD112" s="52" t="b">
        <v>0</v>
      </c>
      <c r="BE112" s="52" t="str">
        <f t="array" ref="BE112">IFERROR(INDEX('Stage 3 TQP'!B120:B307,SMALL(IF(TRUE=$BD$2:$BD$200,ROW($BD$2:$BD$200)-ROW(BD112)+1),ROW(111:111))),"")</f>
        <v/>
      </c>
      <c r="BF112" s="52" t="str">
        <f t="array" ref="BF112">IFERROR(INDEX('Stage 3 TQP'!G115:G307,SMALL(IF(TRUE=$BD$2:$BD$200,ROW($BD$2:$BD$200)-ROW(BE112)+1),ROW(111:111))),"")</f>
        <v/>
      </c>
    </row>
    <row r="113" spans="1:58">
      <c r="A113" s="215" t="s">
        <v>553</v>
      </c>
      <c r="B113" s="224" t="s">
        <v>559</v>
      </c>
      <c r="C113" s="225">
        <v>2018</v>
      </c>
      <c r="D113" s="218" t="s">
        <v>307</v>
      </c>
      <c r="F113" s="52" t="str">
        <f>IFERROR(INDEX('Stage 2 System Breakdown'!$B$12:$B$200,MATCH(0,INDEX(COUNTIF($F$1:F112,'Stage 2 System Breakdown'!$B$12:$B$200),0,0),0)),"")</f>
        <v/>
      </c>
      <c r="G113" s="52" t="str">
        <f>IFERROR(INDEX('Stage 2 System Breakdown'!$D$12:$D$200,MATCH(0,INDEX(COUNTIF($G$1:G112,'Stage 2 System Breakdown'!$D$12:$D$200),0,0),0)),"")</f>
        <v/>
      </c>
      <c r="H113" s="52" t="str">
        <f>IFERROR(INDEX('Stage 2 System Breakdown'!$F$12:$F$200,MATCH(0,INDEX(COUNTIF($H$1:H112,'Stage 2 System Breakdown'!$F$12:$F$200),0,0),0)),"")</f>
        <v/>
      </c>
      <c r="L113" s="69" t="str" cm="1">
        <f t="array" ref="L113">IFERROR(INDEX('Stage 1 Requirements Definition'!$E$12:$E$200,MATCH(0,INDEX(COUNTIF($L$1:L112,'Stage 1 Requirements Definition'!$E$12:$E$200),0,0),0)),"")</f>
        <v/>
      </c>
      <c r="AC113" s="52">
        <f>COUNTIF('Stage 2 FMECA'!$G$13:$G$201,AB113)</f>
        <v>0</v>
      </c>
      <c r="AE113" s="52" t="str">
        <f t="array" ref="AE113">IFERROR(INDEX($AB$2:$AB$504,SMALL(IF($AC$2:$AC$504&lt;&gt;0,ROW($AB$2:$AB$504)-ROW($AB$2)+1),ROWS($AB$2:AB113))),"")</f>
        <v/>
      </c>
      <c r="AF113" s="52" t="str">
        <f t="shared" si="7"/>
        <v/>
      </c>
      <c r="AJ113" s="67" t="str">
        <f t="shared" ca="1" si="10"/>
        <v/>
      </c>
      <c r="AK113" s="65" t="str">
        <f t="shared" ca="1" si="11"/>
        <v/>
      </c>
      <c r="AL113" s="65" t="str">
        <f t="shared" ca="1" si="12"/>
        <v/>
      </c>
      <c r="AX113" s="52" t="s">
        <v>503</v>
      </c>
      <c r="AZ113" s="52" t="str">
        <f>IF(ISNUMBER(SEARCH('Standard Search'!$C$11,HiddenSheet!B113)),HiddenSheet!B113,"")</f>
        <v/>
      </c>
      <c r="BA113" s="52" t="str">
        <f t="array" ref="BA113">IFERROR(INDEX($AZ$2:$AZ$504,SMALL(IF($AZ$2:$AZ$504&lt;&gt;"",ROW($AZ$2:$AZ$504)-ROW($AZ$2)+1,""),ROW(BA113)-ROW($BA$2)+1)),"")</f>
        <v/>
      </c>
      <c r="BD113" s="52" t="b">
        <v>0</v>
      </c>
      <c r="BE113" s="52" t="str">
        <f t="array" ref="BE113">IFERROR(INDEX('Stage 3 TQP'!B121:B308,SMALL(IF(TRUE=$BD$2:$BD$200,ROW($BD$2:$BD$200)-ROW(BD113)+1),ROW(112:112))),"")</f>
        <v/>
      </c>
      <c r="BF113" s="52" t="str">
        <f t="array" ref="BF113">IFERROR(INDEX('Stage 3 TQP'!G116:G308,SMALL(IF(TRUE=$BD$2:$BD$200,ROW($BD$2:$BD$200)-ROW(BE113)+1),ROW(112:112))),"")</f>
        <v/>
      </c>
    </row>
    <row r="114" spans="1:58">
      <c r="A114" s="215" t="s">
        <v>553</v>
      </c>
      <c r="B114" s="224" t="s">
        <v>560</v>
      </c>
      <c r="C114" s="225">
        <v>2018</v>
      </c>
      <c r="D114" s="218" t="s">
        <v>307</v>
      </c>
      <c r="F114" s="52" t="str">
        <f>IFERROR(INDEX('Stage 2 System Breakdown'!$B$12:$B$200,MATCH(0,INDEX(COUNTIF($F$1:F113,'Stage 2 System Breakdown'!$B$12:$B$200),0,0),0)),"")</f>
        <v/>
      </c>
      <c r="G114" s="52" t="str">
        <f>IFERROR(INDEX('Stage 2 System Breakdown'!$D$12:$D$200,MATCH(0,INDEX(COUNTIF($G$1:G113,'Stage 2 System Breakdown'!$D$12:$D$200),0,0),0)),"")</f>
        <v/>
      </c>
      <c r="H114" s="52" t="str">
        <f>IFERROR(INDEX('Stage 2 System Breakdown'!$F$12:$F$200,MATCH(0,INDEX(COUNTIF($H$1:H113,'Stage 2 System Breakdown'!$F$12:$F$200),0,0),0)),"")</f>
        <v/>
      </c>
      <c r="L114" s="69" t="str" cm="1">
        <f t="array" ref="L114">IFERROR(INDEX('Stage 1 Requirements Definition'!$E$12:$E$200,MATCH(0,INDEX(COUNTIF($L$1:L113,'Stage 1 Requirements Definition'!$E$12:$E$200),0,0),0)),"")</f>
        <v/>
      </c>
      <c r="AC114" s="52">
        <f>COUNTIF('Stage 2 FMECA'!$G$13:$G$201,AB114)</f>
        <v>0</v>
      </c>
      <c r="AE114" s="52" t="str">
        <f t="array" ref="AE114">IFERROR(INDEX($AB$2:$AB$504,SMALL(IF($AC$2:$AC$504&lt;&gt;0,ROW($AB$2:$AB$504)-ROW($AB$2)+1),ROWS($AB$2:AB114))),"")</f>
        <v/>
      </c>
      <c r="AF114" s="52" t="str">
        <f t="shared" si="7"/>
        <v/>
      </c>
      <c r="AJ114" s="67" t="str">
        <f t="shared" ca="1" si="10"/>
        <v/>
      </c>
      <c r="AK114" s="65" t="str">
        <f t="shared" ca="1" si="11"/>
        <v/>
      </c>
      <c r="AL114" s="65" t="str">
        <f t="shared" ca="1" si="12"/>
        <v/>
      </c>
      <c r="AX114" s="52" t="s">
        <v>503</v>
      </c>
      <c r="AZ114" s="52" t="str">
        <f>IF(ISNUMBER(SEARCH('Standard Search'!$C$11,HiddenSheet!B114)),HiddenSheet!B114,"")</f>
        <v/>
      </c>
      <c r="BA114" s="52" t="str">
        <f t="array" ref="BA114">IFERROR(INDEX($AZ$2:$AZ$504,SMALL(IF($AZ$2:$AZ$504&lt;&gt;"",ROW($AZ$2:$AZ$504)-ROW($AZ$2)+1,""),ROW(BA114)-ROW($BA$2)+1)),"")</f>
        <v/>
      </c>
      <c r="BD114" s="52" t="b">
        <v>0</v>
      </c>
      <c r="BE114" s="52" t="str">
        <f t="array" ref="BE114">IFERROR(INDEX('Stage 3 TQP'!B122:B309,SMALL(IF(TRUE=$BD$2:$BD$200,ROW($BD$2:$BD$200)-ROW(BD114)+1),ROW(113:113))),"")</f>
        <v/>
      </c>
      <c r="BF114" s="52" t="str">
        <f t="array" ref="BF114">IFERROR(INDEX('Stage 3 TQP'!G117:G309,SMALL(IF(TRUE=$BD$2:$BD$200,ROW($BD$2:$BD$200)-ROW(BE114)+1),ROW(113:113))),"")</f>
        <v/>
      </c>
    </row>
    <row r="115" spans="1:58">
      <c r="A115" s="215" t="s">
        <v>553</v>
      </c>
      <c r="B115" s="224" t="s">
        <v>561</v>
      </c>
      <c r="C115" s="225">
        <v>2017</v>
      </c>
      <c r="D115" s="218" t="s">
        <v>562</v>
      </c>
      <c r="F115" s="52" t="str">
        <f>IFERROR(INDEX('Stage 2 System Breakdown'!$B$12:$B$200,MATCH(0,INDEX(COUNTIF($F$1:F114,'Stage 2 System Breakdown'!$B$12:$B$200),0,0),0)),"")</f>
        <v/>
      </c>
      <c r="G115" s="52" t="str">
        <f>IFERROR(INDEX('Stage 2 System Breakdown'!$D$12:$D$200,MATCH(0,INDEX(COUNTIF($G$1:G114,'Stage 2 System Breakdown'!$D$12:$D$200),0,0),0)),"")</f>
        <v/>
      </c>
      <c r="H115" s="52" t="str">
        <f>IFERROR(INDEX('Stage 2 System Breakdown'!$F$12:$F$200,MATCH(0,INDEX(COUNTIF($H$1:H114,'Stage 2 System Breakdown'!$F$12:$F$200),0,0),0)),"")</f>
        <v/>
      </c>
      <c r="L115" s="69" t="str" cm="1">
        <f t="array" ref="L115">IFERROR(INDEX('Stage 1 Requirements Definition'!$E$12:$E$200,MATCH(0,INDEX(COUNTIF($L$1:L114,'Stage 1 Requirements Definition'!$E$12:$E$200),0,0),0)),"")</f>
        <v/>
      </c>
      <c r="AC115" s="52">
        <f>COUNTIF('Stage 2 FMECA'!$G$13:$G$201,AB115)</f>
        <v>0</v>
      </c>
      <c r="AE115" s="52" t="str">
        <f t="array" ref="AE115">IFERROR(INDEX($AB$2:$AB$504,SMALL(IF($AC$2:$AC$504&lt;&gt;0,ROW($AB$2:$AB$504)-ROW($AB$2)+1),ROWS($AB$2:AB115))),"")</f>
        <v/>
      </c>
      <c r="AF115" s="52" t="str">
        <f t="shared" si="7"/>
        <v/>
      </c>
      <c r="AJ115" s="67" t="str">
        <f t="shared" ca="1" si="10"/>
        <v/>
      </c>
      <c r="AK115" s="65" t="str">
        <f t="shared" ca="1" si="11"/>
        <v/>
      </c>
      <c r="AL115" s="65" t="str">
        <f t="shared" ca="1" si="12"/>
        <v/>
      </c>
      <c r="AX115" s="52" t="s">
        <v>503</v>
      </c>
      <c r="AZ115" s="52" t="str">
        <f>IF(ISNUMBER(SEARCH('Standard Search'!$C$11,HiddenSheet!B115)),HiddenSheet!B115,"")</f>
        <v/>
      </c>
      <c r="BA115" s="52" t="str">
        <f t="array" ref="BA115">IFERROR(INDEX($AZ$2:$AZ$504,SMALL(IF($AZ$2:$AZ$504&lt;&gt;"",ROW($AZ$2:$AZ$504)-ROW($AZ$2)+1,""),ROW(BA115)-ROW($BA$2)+1)),"")</f>
        <v/>
      </c>
      <c r="BD115" s="52" t="b">
        <v>0</v>
      </c>
      <c r="BE115" s="52" t="str">
        <f t="array" ref="BE115">IFERROR(INDEX('Stage 3 TQP'!B123:B310,SMALL(IF(TRUE=$BD$2:$BD$200,ROW($BD$2:$BD$200)-ROW(BD115)+1),ROW(114:114))),"")</f>
        <v/>
      </c>
      <c r="BF115" s="52" t="str">
        <f t="array" ref="BF115">IFERROR(INDEX('Stage 3 TQP'!G118:G310,SMALL(IF(TRUE=$BD$2:$BD$200,ROW($BD$2:$BD$200)-ROW(BE115)+1),ROW(114:114))),"")</f>
        <v/>
      </c>
    </row>
    <row r="116" spans="1:58">
      <c r="A116" s="215" t="s">
        <v>553</v>
      </c>
      <c r="B116" s="224" t="s">
        <v>563</v>
      </c>
      <c r="C116" s="225">
        <v>2017</v>
      </c>
      <c r="D116" s="218" t="s">
        <v>509</v>
      </c>
      <c r="F116" s="52" t="str">
        <f>IFERROR(INDEX('Stage 2 System Breakdown'!$B$12:$B$200,MATCH(0,INDEX(COUNTIF($F$1:F115,'Stage 2 System Breakdown'!$B$12:$B$200),0,0),0)),"")</f>
        <v/>
      </c>
      <c r="G116" s="52" t="str">
        <f>IFERROR(INDEX('Stage 2 System Breakdown'!$D$12:$D$200,MATCH(0,INDEX(COUNTIF($G$1:G115,'Stage 2 System Breakdown'!$D$12:$D$200),0,0),0)),"")</f>
        <v/>
      </c>
      <c r="H116" s="52" t="str">
        <f>IFERROR(INDEX('Stage 2 System Breakdown'!$F$12:$F$200,MATCH(0,INDEX(COUNTIF($H$1:H115,'Stage 2 System Breakdown'!$F$12:$F$200),0,0),0)),"")</f>
        <v/>
      </c>
      <c r="L116" s="69" t="str" cm="1">
        <f t="array" ref="L116">IFERROR(INDEX('Stage 1 Requirements Definition'!$E$12:$E$200,MATCH(0,INDEX(COUNTIF($L$1:L115,'Stage 1 Requirements Definition'!$E$12:$E$200),0,0),0)),"")</f>
        <v/>
      </c>
      <c r="AC116" s="52">
        <f>COUNTIF('Stage 2 FMECA'!$G$13:$G$201,AB116)</f>
        <v>0</v>
      </c>
      <c r="AE116" s="52" t="str">
        <f t="array" ref="AE116">IFERROR(INDEX($AB$2:$AB$504,SMALL(IF($AC$2:$AC$504&lt;&gt;0,ROW($AB$2:$AB$504)-ROW($AB$2)+1),ROWS($AB$2:AB116))),"")</f>
        <v/>
      </c>
      <c r="AF116" s="52" t="str">
        <f t="shared" si="7"/>
        <v/>
      </c>
      <c r="AJ116" s="67" t="str">
        <f t="shared" ca="1" si="10"/>
        <v/>
      </c>
      <c r="AK116" s="65" t="str">
        <f t="shared" ca="1" si="11"/>
        <v/>
      </c>
      <c r="AL116" s="65" t="str">
        <f t="shared" ca="1" si="12"/>
        <v/>
      </c>
      <c r="AX116" s="52" t="s">
        <v>503</v>
      </c>
      <c r="AZ116" s="52" t="str">
        <f>IF(ISNUMBER(SEARCH('Standard Search'!$C$11,HiddenSheet!B116)),HiddenSheet!B116,"")</f>
        <v/>
      </c>
      <c r="BA116" s="52" t="str">
        <f t="array" ref="BA116">IFERROR(INDEX($AZ$2:$AZ$504,SMALL(IF($AZ$2:$AZ$504&lt;&gt;"",ROW($AZ$2:$AZ$504)-ROW($AZ$2)+1,""),ROW(BA116)-ROW($BA$2)+1)),"")</f>
        <v/>
      </c>
      <c r="BD116" s="52" t="b">
        <v>0</v>
      </c>
      <c r="BE116" s="52" t="str">
        <f t="array" ref="BE116">IFERROR(INDEX('Stage 3 TQP'!B124:B311,SMALL(IF(TRUE=$BD$2:$BD$200,ROW($BD$2:$BD$200)-ROW(BD116)+1),ROW(115:115))),"")</f>
        <v/>
      </c>
      <c r="BF116" s="52" t="str">
        <f t="array" ref="BF116">IFERROR(INDEX('Stage 3 TQP'!G119:G311,SMALL(IF(TRUE=$BD$2:$BD$200,ROW($BD$2:$BD$200)-ROW(BE116)+1),ROW(115:115))),"")</f>
        <v/>
      </c>
    </row>
    <row r="117" spans="1:58">
      <c r="A117" s="215" t="s">
        <v>553</v>
      </c>
      <c r="B117" s="224" t="s">
        <v>564</v>
      </c>
      <c r="C117" s="225">
        <v>2018</v>
      </c>
      <c r="D117" s="218" t="s">
        <v>511</v>
      </c>
      <c r="F117" s="52" t="str">
        <f>IFERROR(INDEX('Stage 2 System Breakdown'!$B$12:$B$200,MATCH(0,INDEX(COUNTIF($F$1:F116,'Stage 2 System Breakdown'!$B$12:$B$200),0,0),0)),"")</f>
        <v/>
      </c>
      <c r="G117" s="52" t="str">
        <f>IFERROR(INDEX('Stage 2 System Breakdown'!$D$12:$D$200,MATCH(0,INDEX(COUNTIF($G$1:G116,'Stage 2 System Breakdown'!$D$12:$D$200),0,0),0)),"")</f>
        <v/>
      </c>
      <c r="H117" s="52" t="str">
        <f>IFERROR(INDEX('Stage 2 System Breakdown'!$F$12:$F$200,MATCH(0,INDEX(COUNTIF($H$1:H116,'Stage 2 System Breakdown'!$F$12:$F$200),0,0),0)),"")</f>
        <v/>
      </c>
      <c r="L117" s="69" t="str" cm="1">
        <f t="array" ref="L117">IFERROR(INDEX('Stage 1 Requirements Definition'!$E$12:$E$200,MATCH(0,INDEX(COUNTIF($L$1:L116,'Stage 1 Requirements Definition'!$E$12:$E$200),0,0),0)),"")</f>
        <v/>
      </c>
      <c r="AC117" s="52">
        <f>COUNTIF('Stage 2 FMECA'!$G$13:$G$201,AB117)</f>
        <v>0</v>
      </c>
      <c r="AE117" s="52" t="str">
        <f t="array" ref="AE117">IFERROR(INDEX($AB$2:$AB$504,SMALL(IF($AC$2:$AC$504&lt;&gt;0,ROW($AB$2:$AB$504)-ROW($AB$2)+1),ROWS($AB$2:AB117))),"")</f>
        <v/>
      </c>
      <c r="AF117" s="52" t="str">
        <f t="shared" si="7"/>
        <v/>
      </c>
      <c r="AJ117" s="67" t="str">
        <f t="shared" ca="1" si="10"/>
        <v/>
      </c>
      <c r="AK117" s="65" t="str">
        <f t="shared" ca="1" si="11"/>
        <v/>
      </c>
      <c r="AL117" s="65" t="str">
        <f t="shared" ca="1" si="12"/>
        <v/>
      </c>
      <c r="AX117" s="52" t="s">
        <v>503</v>
      </c>
      <c r="AZ117" s="52" t="str">
        <f>IF(ISNUMBER(SEARCH('Standard Search'!$C$11,HiddenSheet!B117)),HiddenSheet!B117,"")</f>
        <v/>
      </c>
      <c r="BA117" s="52" t="str">
        <f t="array" ref="BA117">IFERROR(INDEX($AZ$2:$AZ$504,SMALL(IF($AZ$2:$AZ$504&lt;&gt;"",ROW($AZ$2:$AZ$504)-ROW($AZ$2)+1,""),ROW(BA117)-ROW($BA$2)+1)),"")</f>
        <v/>
      </c>
      <c r="BD117" s="52" t="b">
        <v>0</v>
      </c>
      <c r="BE117" s="52" t="str">
        <f t="array" ref="BE117">IFERROR(INDEX('Stage 3 TQP'!B125:B312,SMALL(IF(TRUE=$BD$2:$BD$200,ROW($BD$2:$BD$200)-ROW(BD117)+1),ROW(116:116))),"")</f>
        <v/>
      </c>
      <c r="BF117" s="52" t="str">
        <f t="array" ref="BF117">IFERROR(INDEX('Stage 3 TQP'!G120:G312,SMALL(IF(TRUE=$BD$2:$BD$200,ROW($BD$2:$BD$200)-ROW(BE117)+1),ROW(116:116))),"")</f>
        <v/>
      </c>
    </row>
    <row r="118" spans="1:58">
      <c r="A118" s="215" t="s">
        <v>553</v>
      </c>
      <c r="B118" s="224" t="s">
        <v>565</v>
      </c>
      <c r="C118" s="225">
        <v>2015</v>
      </c>
      <c r="D118" s="218" t="s">
        <v>320</v>
      </c>
      <c r="F118" s="52" t="str">
        <f>IFERROR(INDEX('Stage 2 System Breakdown'!$B$12:$B$200,MATCH(0,INDEX(COUNTIF($F$1:F117,'Stage 2 System Breakdown'!$B$12:$B$200),0,0),0)),"")</f>
        <v/>
      </c>
      <c r="G118" s="52" t="str">
        <f>IFERROR(INDEX('Stage 2 System Breakdown'!$D$12:$D$200,MATCH(0,INDEX(COUNTIF($G$1:G117,'Stage 2 System Breakdown'!$D$12:$D$200),0,0),0)),"")</f>
        <v/>
      </c>
      <c r="H118" s="52" t="str">
        <f>IFERROR(INDEX('Stage 2 System Breakdown'!$F$12:$F$200,MATCH(0,INDEX(COUNTIF($H$1:H117,'Stage 2 System Breakdown'!$F$12:$F$200),0,0),0)),"")</f>
        <v/>
      </c>
      <c r="L118" s="69" t="str" cm="1">
        <f t="array" ref="L118">IFERROR(INDEX('Stage 1 Requirements Definition'!$E$12:$E$200,MATCH(0,INDEX(COUNTIF($L$1:L117,'Stage 1 Requirements Definition'!$E$12:$E$200),0,0),0)),"")</f>
        <v/>
      </c>
      <c r="AC118" s="52">
        <f>COUNTIF('Stage 2 FMECA'!$G$13:$G$201,AB118)</f>
        <v>0</v>
      </c>
      <c r="AE118" s="52" t="str">
        <f t="array" ref="AE118">IFERROR(INDEX($AB$2:$AB$504,SMALL(IF($AC$2:$AC$504&lt;&gt;0,ROW($AB$2:$AB$504)-ROW($AB$2)+1),ROWS($AB$2:AB118))),"")</f>
        <v/>
      </c>
      <c r="AF118" s="52" t="str">
        <f t="shared" si="7"/>
        <v/>
      </c>
      <c r="AJ118" s="67" t="str">
        <f t="shared" ca="1" si="10"/>
        <v/>
      </c>
      <c r="AK118" s="65" t="str">
        <f t="shared" ca="1" si="11"/>
        <v/>
      </c>
      <c r="AL118" s="65" t="str">
        <f t="shared" ca="1" si="12"/>
        <v/>
      </c>
      <c r="AX118" s="52" t="s">
        <v>503</v>
      </c>
      <c r="AZ118" s="52" t="str">
        <f>IF(ISNUMBER(SEARCH('Standard Search'!$C$11,HiddenSheet!B118)),HiddenSheet!B118,"")</f>
        <v/>
      </c>
      <c r="BA118" s="52" t="str">
        <f t="array" ref="BA118">IFERROR(INDEX($AZ$2:$AZ$504,SMALL(IF($AZ$2:$AZ$504&lt;&gt;"",ROW($AZ$2:$AZ$504)-ROW($AZ$2)+1,""),ROW(BA118)-ROW($BA$2)+1)),"")</f>
        <v/>
      </c>
      <c r="BD118" s="52" t="b">
        <v>0</v>
      </c>
      <c r="BE118" s="52" t="str">
        <f t="array" ref="BE118">IFERROR(INDEX('Stage 3 TQP'!B126:B313,SMALL(IF(TRUE=$BD$2:$BD$200,ROW($BD$2:$BD$200)-ROW(BD118)+1),ROW(117:117))),"")</f>
        <v/>
      </c>
      <c r="BF118" s="52" t="str">
        <f t="array" ref="BF118">IFERROR(INDEX('Stage 3 TQP'!G121:G313,SMALL(IF(TRUE=$BD$2:$BD$200,ROW($BD$2:$BD$200)-ROW(BE118)+1),ROW(117:117))),"")</f>
        <v/>
      </c>
    </row>
    <row r="119" spans="1:58">
      <c r="A119" s="215" t="s">
        <v>553</v>
      </c>
      <c r="B119" s="224" t="s">
        <v>566</v>
      </c>
      <c r="C119" s="225">
        <v>2015</v>
      </c>
      <c r="D119" s="218" t="s">
        <v>320</v>
      </c>
      <c r="F119" s="52" t="str">
        <f>IFERROR(INDEX('Stage 2 System Breakdown'!$B$12:$B$200,MATCH(0,INDEX(COUNTIF($F$1:F118,'Stage 2 System Breakdown'!$B$12:$B$200),0,0),0)),"")</f>
        <v/>
      </c>
      <c r="G119" s="52" t="str">
        <f>IFERROR(INDEX('Stage 2 System Breakdown'!$D$12:$D$200,MATCH(0,INDEX(COUNTIF($G$1:G118,'Stage 2 System Breakdown'!$D$12:$D$200),0,0),0)),"")</f>
        <v/>
      </c>
      <c r="H119" s="52" t="str">
        <f>IFERROR(INDEX('Stage 2 System Breakdown'!$F$12:$F$200,MATCH(0,INDEX(COUNTIF($H$1:H118,'Stage 2 System Breakdown'!$F$12:$F$200),0,0),0)),"")</f>
        <v/>
      </c>
      <c r="L119" s="69" t="str" cm="1">
        <f t="array" ref="L119">IFERROR(INDEX('Stage 1 Requirements Definition'!$E$12:$E$200,MATCH(0,INDEX(COUNTIF($L$1:L118,'Stage 1 Requirements Definition'!$E$12:$E$200),0,0),0)),"")</f>
        <v/>
      </c>
      <c r="AC119" s="52">
        <f>COUNTIF('Stage 2 FMECA'!$G$13:$G$201,AB119)</f>
        <v>0</v>
      </c>
      <c r="AE119" s="52" t="str">
        <f t="array" ref="AE119">IFERROR(INDEX($AB$2:$AB$504,SMALL(IF($AC$2:$AC$504&lt;&gt;0,ROW($AB$2:$AB$504)-ROW($AB$2)+1),ROWS($AB$2:AB119))),"")</f>
        <v/>
      </c>
      <c r="AF119" s="52" t="str">
        <f t="shared" ref="AF119:AF182" si="13">IFERROR(INDEX($AC$2:$AC$504,MATCH(AE119,$AB$2:$AB$504,0)),"")</f>
        <v/>
      </c>
      <c r="AJ119" s="67" t="str">
        <f t="shared" ca="1" si="10"/>
        <v/>
      </c>
      <c r="AK119" s="65" t="str">
        <f t="shared" ca="1" si="11"/>
        <v/>
      </c>
      <c r="AL119" s="65" t="str">
        <f t="shared" ca="1" si="12"/>
        <v/>
      </c>
      <c r="AX119" s="52" t="s">
        <v>503</v>
      </c>
      <c r="AZ119" s="52" t="str">
        <f>IF(ISNUMBER(SEARCH('Standard Search'!$C$11,HiddenSheet!B119)),HiddenSheet!B119,"")</f>
        <v/>
      </c>
      <c r="BA119" s="52" t="str">
        <f t="array" ref="BA119">IFERROR(INDEX($AZ$2:$AZ$504,SMALL(IF($AZ$2:$AZ$504&lt;&gt;"",ROW($AZ$2:$AZ$504)-ROW($AZ$2)+1,""),ROW(BA119)-ROW($BA$2)+1)),"")</f>
        <v/>
      </c>
      <c r="BD119" s="52" t="b">
        <v>0</v>
      </c>
      <c r="BE119" s="52" t="str">
        <f t="array" ref="BE119">IFERROR(INDEX('Stage 3 TQP'!B127:B314,SMALL(IF(TRUE=$BD$2:$BD$200,ROW($BD$2:$BD$200)-ROW(BD119)+1),ROW(118:118))),"")</f>
        <v/>
      </c>
      <c r="BF119" s="52" t="str">
        <f t="array" ref="BF119">IFERROR(INDEX('Stage 3 TQP'!G122:G314,SMALL(IF(TRUE=$BD$2:$BD$200,ROW($BD$2:$BD$200)-ROW(BE119)+1),ROW(118:118))),"")</f>
        <v/>
      </c>
    </row>
    <row r="120" spans="1:58">
      <c r="A120" s="215" t="s">
        <v>553</v>
      </c>
      <c r="B120" s="224" t="s">
        <v>567</v>
      </c>
      <c r="C120" s="225">
        <v>2015</v>
      </c>
      <c r="D120" s="218" t="s">
        <v>320</v>
      </c>
      <c r="F120" s="52" t="str">
        <f>IFERROR(INDEX('Stage 2 System Breakdown'!$B$12:$B$200,MATCH(0,INDEX(COUNTIF($F$1:F119,'Stage 2 System Breakdown'!$B$12:$B$200),0,0),0)),"")</f>
        <v/>
      </c>
      <c r="G120" s="52" t="str">
        <f>IFERROR(INDEX('Stage 2 System Breakdown'!$D$12:$D$200,MATCH(0,INDEX(COUNTIF($G$1:G119,'Stage 2 System Breakdown'!$D$12:$D$200),0,0),0)),"")</f>
        <v/>
      </c>
      <c r="H120" s="52" t="str">
        <f>IFERROR(INDEX('Stage 2 System Breakdown'!$F$12:$F$200,MATCH(0,INDEX(COUNTIF($H$1:H119,'Stage 2 System Breakdown'!$F$12:$F$200),0,0),0)),"")</f>
        <v/>
      </c>
      <c r="L120" s="69" t="str" cm="1">
        <f t="array" ref="L120">IFERROR(INDEX('Stage 1 Requirements Definition'!$E$12:$E$200,MATCH(0,INDEX(COUNTIF($L$1:L119,'Stage 1 Requirements Definition'!$E$12:$E$200),0,0),0)),"")</f>
        <v/>
      </c>
      <c r="AC120" s="52">
        <f>COUNTIF('Stage 2 FMECA'!$G$13:$G$201,AB120)</f>
        <v>0</v>
      </c>
      <c r="AE120" s="52" t="str">
        <f t="array" ref="AE120">IFERROR(INDEX($AB$2:$AB$504,SMALL(IF($AC$2:$AC$504&lt;&gt;0,ROW($AB$2:$AB$504)-ROW($AB$2)+1),ROWS($AB$2:AB120))),"")</f>
        <v/>
      </c>
      <c r="AF120" s="52" t="str">
        <f t="shared" si="13"/>
        <v/>
      </c>
      <c r="AJ120" s="67" t="str">
        <f t="shared" ca="1" si="10"/>
        <v/>
      </c>
      <c r="AK120" s="65" t="str">
        <f t="shared" ca="1" si="11"/>
        <v/>
      </c>
      <c r="AL120" s="65" t="str">
        <f t="shared" ca="1" si="12"/>
        <v/>
      </c>
      <c r="AX120" s="52" t="s">
        <v>503</v>
      </c>
      <c r="AZ120" s="52" t="str">
        <f>IF(ISNUMBER(SEARCH('Standard Search'!$C$11,HiddenSheet!B120)),HiddenSheet!B120,"")</f>
        <v/>
      </c>
      <c r="BA120" s="52" t="str">
        <f t="array" ref="BA120">IFERROR(INDEX($AZ$2:$AZ$504,SMALL(IF($AZ$2:$AZ$504&lt;&gt;"",ROW($AZ$2:$AZ$504)-ROW($AZ$2)+1,""),ROW(BA120)-ROW($BA$2)+1)),"")</f>
        <v/>
      </c>
      <c r="BD120" s="52" t="b">
        <v>0</v>
      </c>
      <c r="BE120" s="52" t="str">
        <f t="array" ref="BE120">IFERROR(INDEX('Stage 3 TQP'!B128:B315,SMALL(IF(TRUE=$BD$2:$BD$200,ROW($BD$2:$BD$200)-ROW(BD120)+1),ROW(119:119))),"")</f>
        <v/>
      </c>
      <c r="BF120" s="52" t="str">
        <f t="array" ref="BF120">IFERROR(INDEX('Stage 3 TQP'!G123:G315,SMALL(IF(TRUE=$BD$2:$BD$200,ROW($BD$2:$BD$200)-ROW(BE120)+1),ROW(119:119))),"")</f>
        <v/>
      </c>
    </row>
    <row r="121" spans="1:58">
      <c r="A121" s="215" t="s">
        <v>553</v>
      </c>
      <c r="B121" s="224" t="s">
        <v>568</v>
      </c>
      <c r="C121" s="225">
        <v>2015</v>
      </c>
      <c r="D121" s="218" t="s">
        <v>320</v>
      </c>
      <c r="F121" s="52" t="str">
        <f>IFERROR(INDEX('Stage 2 System Breakdown'!$B$12:$B$200,MATCH(0,INDEX(COUNTIF($F$1:F120,'Stage 2 System Breakdown'!$B$12:$B$200),0,0),0)),"")</f>
        <v/>
      </c>
      <c r="G121" s="52" t="str">
        <f>IFERROR(INDEX('Stage 2 System Breakdown'!$D$12:$D$200,MATCH(0,INDEX(COUNTIF($G$1:G120,'Stage 2 System Breakdown'!$D$12:$D$200),0,0),0)),"")</f>
        <v/>
      </c>
      <c r="H121" s="52" t="str">
        <f>IFERROR(INDEX('Stage 2 System Breakdown'!$F$12:$F$200,MATCH(0,INDEX(COUNTIF($H$1:H120,'Stage 2 System Breakdown'!$F$12:$F$200),0,0),0)),"")</f>
        <v/>
      </c>
      <c r="L121" s="69" t="str" cm="1">
        <f t="array" ref="L121">IFERROR(INDEX('Stage 1 Requirements Definition'!$E$12:$E$200,MATCH(0,INDEX(COUNTIF($L$1:L120,'Stage 1 Requirements Definition'!$E$12:$E$200),0,0),0)),"")</f>
        <v/>
      </c>
      <c r="AC121" s="52">
        <f>COUNTIF('Stage 2 FMECA'!$G$13:$G$201,AB121)</f>
        <v>0</v>
      </c>
      <c r="AE121" s="52" t="str">
        <f t="array" ref="AE121">IFERROR(INDEX($AB$2:$AB$504,SMALL(IF($AC$2:$AC$504&lt;&gt;0,ROW($AB$2:$AB$504)-ROW($AB$2)+1),ROWS($AB$2:AB121))),"")</f>
        <v/>
      </c>
      <c r="AF121" s="52" t="str">
        <f t="shared" si="13"/>
        <v/>
      </c>
      <c r="AJ121" s="67" t="str">
        <f t="shared" ca="1" si="10"/>
        <v/>
      </c>
      <c r="AK121" s="65" t="str">
        <f t="shared" ca="1" si="11"/>
        <v/>
      </c>
      <c r="AL121" s="65" t="str">
        <f t="shared" ca="1" si="12"/>
        <v/>
      </c>
      <c r="AX121" s="52" t="s">
        <v>503</v>
      </c>
      <c r="AZ121" s="52" t="str">
        <f>IF(ISNUMBER(SEARCH('Standard Search'!$C$11,HiddenSheet!B121)),HiddenSheet!B121,"")</f>
        <v/>
      </c>
      <c r="BA121" s="52" t="str">
        <f t="array" ref="BA121">IFERROR(INDEX($AZ$2:$AZ$504,SMALL(IF($AZ$2:$AZ$504&lt;&gt;"",ROW($AZ$2:$AZ$504)-ROW($AZ$2)+1,""),ROW(BA121)-ROW($BA$2)+1)),"")</f>
        <v/>
      </c>
      <c r="BD121" s="52" t="b">
        <v>0</v>
      </c>
      <c r="BE121" s="52" t="str">
        <f t="array" ref="BE121">IFERROR(INDEX('Stage 3 TQP'!B129:B316,SMALL(IF(TRUE=$BD$2:$BD$200,ROW($BD$2:$BD$200)-ROW(BD121)+1),ROW(120:120))),"")</f>
        <v/>
      </c>
      <c r="BF121" s="52" t="str">
        <f t="array" ref="BF121">IFERROR(INDEX('Stage 3 TQP'!G124:G316,SMALL(IF(TRUE=$BD$2:$BD$200,ROW($BD$2:$BD$200)-ROW(BE121)+1),ROW(120:120))),"")</f>
        <v/>
      </c>
    </row>
    <row r="122" spans="1:58">
      <c r="A122" s="215" t="s">
        <v>553</v>
      </c>
      <c r="B122" s="224" t="s">
        <v>569</v>
      </c>
      <c r="C122" s="225">
        <v>2019</v>
      </c>
      <c r="D122" s="218" t="s">
        <v>320</v>
      </c>
      <c r="F122" s="52" t="str">
        <f>IFERROR(INDEX('Stage 2 System Breakdown'!$B$12:$B$200,MATCH(0,INDEX(COUNTIF($F$1:F121,'Stage 2 System Breakdown'!$B$12:$B$200),0,0),0)),"")</f>
        <v/>
      </c>
      <c r="G122" s="52" t="str">
        <f>IFERROR(INDEX('Stage 2 System Breakdown'!$D$12:$D$200,MATCH(0,INDEX(COUNTIF($G$1:G121,'Stage 2 System Breakdown'!$D$12:$D$200),0,0),0)),"")</f>
        <v/>
      </c>
      <c r="H122" s="52" t="str">
        <f>IFERROR(INDEX('Stage 2 System Breakdown'!$F$12:$F$200,MATCH(0,INDEX(COUNTIF($H$1:H121,'Stage 2 System Breakdown'!$F$12:$F$200),0,0),0)),"")</f>
        <v/>
      </c>
      <c r="L122" s="69" t="str" cm="1">
        <f t="array" ref="L122">IFERROR(INDEX('Stage 1 Requirements Definition'!$E$12:$E$200,MATCH(0,INDEX(COUNTIF($L$1:L121,'Stage 1 Requirements Definition'!$E$12:$E$200),0,0),0)),"")</f>
        <v/>
      </c>
      <c r="AC122" s="52">
        <f>COUNTIF('Stage 2 FMECA'!$G$13:$G$201,AB122)</f>
        <v>0</v>
      </c>
      <c r="AE122" s="52" t="str">
        <f t="array" ref="AE122">IFERROR(INDEX($AB$2:$AB$504,SMALL(IF($AC$2:$AC$504&lt;&gt;0,ROW($AB$2:$AB$504)-ROW($AB$2)+1),ROWS($AB$2:AB122))),"")</f>
        <v/>
      </c>
      <c r="AF122" s="52" t="str">
        <f t="shared" si="13"/>
        <v/>
      </c>
      <c r="AJ122" s="67" t="str">
        <f t="shared" ca="1" si="10"/>
        <v/>
      </c>
      <c r="AK122" s="65" t="str">
        <f t="shared" ca="1" si="11"/>
        <v/>
      </c>
      <c r="AL122" s="65" t="str">
        <f t="shared" ca="1" si="12"/>
        <v/>
      </c>
      <c r="AX122" s="52" t="s">
        <v>503</v>
      </c>
      <c r="AZ122" s="52" t="str">
        <f>IF(ISNUMBER(SEARCH('Standard Search'!$C$11,HiddenSheet!B122)),HiddenSheet!B122,"")</f>
        <v/>
      </c>
      <c r="BA122" s="52" t="str">
        <f t="array" ref="BA122">IFERROR(INDEX($AZ$2:$AZ$504,SMALL(IF($AZ$2:$AZ$504&lt;&gt;"",ROW($AZ$2:$AZ$504)-ROW($AZ$2)+1,""),ROW(BA122)-ROW($BA$2)+1)),"")</f>
        <v/>
      </c>
      <c r="BD122" s="52" t="b">
        <v>0</v>
      </c>
      <c r="BE122" s="52" t="str">
        <f t="array" ref="BE122">IFERROR(INDEX('Stage 3 TQP'!B130:B317,SMALL(IF(TRUE=$BD$2:$BD$200,ROW($BD$2:$BD$200)-ROW(BD122)+1),ROW(121:121))),"")</f>
        <v/>
      </c>
      <c r="BF122" s="52" t="str">
        <f t="array" ref="BF122">IFERROR(INDEX('Stage 3 TQP'!G125:G317,SMALL(IF(TRUE=$BD$2:$BD$200,ROW($BD$2:$BD$200)-ROW(BE122)+1),ROW(121:121))),"")</f>
        <v/>
      </c>
    </row>
    <row r="123" spans="1:58">
      <c r="A123" s="215" t="s">
        <v>553</v>
      </c>
      <c r="B123" s="224" t="s">
        <v>570</v>
      </c>
      <c r="C123" s="225">
        <v>2015</v>
      </c>
      <c r="D123" s="218" t="s">
        <v>320</v>
      </c>
      <c r="F123" s="52" t="str">
        <f>IFERROR(INDEX('Stage 2 System Breakdown'!$B$12:$B$200,MATCH(0,INDEX(COUNTIF($F$1:F122,'Stage 2 System Breakdown'!$B$12:$B$200),0,0),0)),"")</f>
        <v/>
      </c>
      <c r="G123" s="52" t="str">
        <f>IFERROR(INDEX('Stage 2 System Breakdown'!$D$12:$D$200,MATCH(0,INDEX(COUNTIF($G$1:G122,'Stage 2 System Breakdown'!$D$12:$D$200),0,0),0)),"")</f>
        <v/>
      </c>
      <c r="H123" s="52" t="str">
        <f>IFERROR(INDEX('Stage 2 System Breakdown'!$F$12:$F$200,MATCH(0,INDEX(COUNTIF($H$1:H122,'Stage 2 System Breakdown'!$F$12:$F$200),0,0),0)),"")</f>
        <v/>
      </c>
      <c r="L123" s="69" t="str" cm="1">
        <f t="array" ref="L123">IFERROR(INDEX('Stage 1 Requirements Definition'!$E$12:$E$200,MATCH(0,INDEX(COUNTIF($L$1:L122,'Stage 1 Requirements Definition'!$E$12:$E$200),0,0),0)),"")</f>
        <v/>
      </c>
      <c r="AC123" s="52">
        <f>COUNTIF('Stage 2 FMECA'!$G$13:$G$201,AB123)</f>
        <v>0</v>
      </c>
      <c r="AE123" s="52" t="str">
        <f t="array" ref="AE123">IFERROR(INDEX($AB$2:$AB$504,SMALL(IF($AC$2:$AC$504&lt;&gt;0,ROW($AB$2:$AB$504)-ROW($AB$2)+1),ROWS($AB$2:AB123))),"")</f>
        <v/>
      </c>
      <c r="AF123" s="52" t="str">
        <f t="shared" si="13"/>
        <v/>
      </c>
      <c r="AJ123" s="67" t="str">
        <f t="shared" ca="1" si="10"/>
        <v/>
      </c>
      <c r="AK123" s="65" t="str">
        <f t="shared" ca="1" si="11"/>
        <v/>
      </c>
      <c r="AL123" s="65" t="str">
        <f t="shared" ca="1" si="12"/>
        <v/>
      </c>
      <c r="AX123" s="52" t="s">
        <v>503</v>
      </c>
      <c r="AZ123" s="52" t="str">
        <f>IF(ISNUMBER(SEARCH('Standard Search'!$C$11,HiddenSheet!B123)),HiddenSheet!B123,"")</f>
        <v/>
      </c>
      <c r="BA123" s="52" t="str">
        <f t="array" ref="BA123">IFERROR(INDEX($AZ$2:$AZ$504,SMALL(IF($AZ$2:$AZ$504&lt;&gt;"",ROW($AZ$2:$AZ$504)-ROW($AZ$2)+1,""),ROW(BA123)-ROW($BA$2)+1)),"")</f>
        <v/>
      </c>
      <c r="BD123" s="52" t="b">
        <v>0</v>
      </c>
      <c r="BE123" s="52" t="str">
        <f t="array" ref="BE123">IFERROR(INDEX('Stage 3 TQP'!B131:B318,SMALL(IF(TRUE=$BD$2:$BD$200,ROW($BD$2:$BD$200)-ROW(BD123)+1),ROW(122:122))),"")</f>
        <v/>
      </c>
      <c r="BF123" s="52" t="str">
        <f t="array" ref="BF123">IFERROR(INDEX('Stage 3 TQP'!G126:G318,SMALL(IF(TRUE=$BD$2:$BD$200,ROW($BD$2:$BD$200)-ROW(BE123)+1),ROW(122:122))),"")</f>
        <v/>
      </c>
    </row>
    <row r="124" spans="1:58">
      <c r="A124" s="215" t="s">
        <v>553</v>
      </c>
      <c r="B124" s="224" t="s">
        <v>571</v>
      </c>
      <c r="C124" s="225">
        <v>2021</v>
      </c>
      <c r="D124" s="218" t="s">
        <v>320</v>
      </c>
      <c r="F124" s="52" t="str">
        <f>IFERROR(INDEX('Stage 2 System Breakdown'!$B$12:$B$200,MATCH(0,INDEX(COUNTIF($F$1:F123,'Stage 2 System Breakdown'!$B$12:$B$200),0,0),0)),"")</f>
        <v/>
      </c>
      <c r="G124" s="52" t="str">
        <f>IFERROR(INDEX('Stage 2 System Breakdown'!$D$12:$D$200,MATCH(0,INDEX(COUNTIF($G$1:G123,'Stage 2 System Breakdown'!$D$12:$D$200),0,0),0)),"")</f>
        <v/>
      </c>
      <c r="H124" s="52" t="str">
        <f>IFERROR(INDEX('Stage 2 System Breakdown'!$F$12:$F$200,MATCH(0,INDEX(COUNTIF($H$1:H123,'Stage 2 System Breakdown'!$F$12:$F$200),0,0),0)),"")</f>
        <v/>
      </c>
      <c r="L124" s="69" t="str" cm="1">
        <f t="array" ref="L124">IFERROR(INDEX('Stage 1 Requirements Definition'!$E$12:$E$200,MATCH(0,INDEX(COUNTIF($L$1:L123,'Stage 1 Requirements Definition'!$E$12:$E$200),0,0),0)),"")</f>
        <v/>
      </c>
      <c r="AC124" s="52">
        <f>COUNTIF('Stage 2 FMECA'!$G$13:$G$201,AB124)</f>
        <v>0</v>
      </c>
      <c r="AE124" s="52" t="str">
        <f t="array" ref="AE124">IFERROR(INDEX($AB$2:$AB$504,SMALL(IF($AC$2:$AC$504&lt;&gt;0,ROW($AB$2:$AB$504)-ROW($AB$2)+1),ROWS($AB$2:AB124))),"")</f>
        <v/>
      </c>
      <c r="AF124" s="52" t="str">
        <f t="shared" si="13"/>
        <v/>
      </c>
      <c r="AJ124" s="67" t="str">
        <f t="shared" ca="1" si="10"/>
        <v/>
      </c>
      <c r="AK124" s="65" t="str">
        <f t="shared" ca="1" si="11"/>
        <v/>
      </c>
      <c r="AL124" s="65" t="str">
        <f t="shared" ca="1" si="12"/>
        <v/>
      </c>
      <c r="AX124" s="52" t="s">
        <v>503</v>
      </c>
      <c r="AZ124" s="52" t="str">
        <f>IF(ISNUMBER(SEARCH('Standard Search'!$C$11,HiddenSheet!B124)),HiddenSheet!B124,"")</f>
        <v/>
      </c>
      <c r="BA124" s="52" t="str">
        <f t="array" ref="BA124">IFERROR(INDEX($AZ$2:$AZ$504,SMALL(IF($AZ$2:$AZ$504&lt;&gt;"",ROW($AZ$2:$AZ$504)-ROW($AZ$2)+1,""),ROW(BA124)-ROW($BA$2)+1)),"")</f>
        <v/>
      </c>
      <c r="BD124" s="52" t="b">
        <v>0</v>
      </c>
      <c r="BE124" s="52" t="str">
        <f t="array" ref="BE124">IFERROR(INDEX('Stage 3 TQP'!B132:B319,SMALL(IF(TRUE=$BD$2:$BD$200,ROW($BD$2:$BD$200)-ROW(BD124)+1),ROW(123:123))),"")</f>
        <v/>
      </c>
      <c r="BF124" s="52" t="str">
        <f t="array" ref="BF124">IFERROR(INDEX('Stage 3 TQP'!G127:G319,SMALL(IF(TRUE=$BD$2:$BD$200,ROW($BD$2:$BD$200)-ROW(BE124)+1),ROW(123:123))),"")</f>
        <v/>
      </c>
    </row>
    <row r="125" spans="1:58">
      <c r="A125" s="215" t="s">
        <v>553</v>
      </c>
      <c r="B125" s="224" t="s">
        <v>572</v>
      </c>
      <c r="C125" s="225">
        <v>2015</v>
      </c>
      <c r="D125" s="218" t="s">
        <v>320</v>
      </c>
      <c r="F125" s="52" t="str">
        <f>IFERROR(INDEX('Stage 2 System Breakdown'!$B$12:$B$200,MATCH(0,INDEX(COUNTIF($F$1:F124,'Stage 2 System Breakdown'!$B$12:$B$200),0,0),0)),"")</f>
        <v/>
      </c>
      <c r="G125" s="52" t="str">
        <f>IFERROR(INDEX('Stage 2 System Breakdown'!$D$12:$D$200,MATCH(0,INDEX(COUNTIF($G$1:G124,'Stage 2 System Breakdown'!$D$12:$D$200),0,0),0)),"")</f>
        <v/>
      </c>
      <c r="H125" s="52" t="str">
        <f>IFERROR(INDEX('Stage 2 System Breakdown'!$F$12:$F$200,MATCH(0,INDEX(COUNTIF($H$1:H124,'Stage 2 System Breakdown'!$F$12:$F$200),0,0),0)),"")</f>
        <v/>
      </c>
      <c r="L125" s="69" t="str" cm="1">
        <f t="array" ref="L125">IFERROR(INDEX('Stage 1 Requirements Definition'!$E$12:$E$200,MATCH(0,INDEX(COUNTIF($L$1:L124,'Stage 1 Requirements Definition'!$E$12:$E$200),0,0),0)),"")</f>
        <v/>
      </c>
      <c r="AC125" s="52">
        <f>COUNTIF('Stage 2 FMECA'!$G$13:$G$201,AB125)</f>
        <v>0</v>
      </c>
      <c r="AE125" s="52" t="str">
        <f t="array" ref="AE125">IFERROR(INDEX($AB$2:$AB$504,SMALL(IF($AC$2:$AC$504&lt;&gt;0,ROW($AB$2:$AB$504)-ROW($AB$2)+1),ROWS($AB$2:AB125))),"")</f>
        <v/>
      </c>
      <c r="AF125" s="52" t="str">
        <f t="shared" si="13"/>
        <v/>
      </c>
      <c r="AJ125" s="67" t="str">
        <f t="shared" ca="1" si="10"/>
        <v/>
      </c>
      <c r="AK125" s="65" t="str">
        <f t="shared" ca="1" si="11"/>
        <v/>
      </c>
      <c r="AL125" s="65" t="str">
        <f t="shared" ca="1" si="12"/>
        <v/>
      </c>
      <c r="AX125" s="52" t="s">
        <v>503</v>
      </c>
      <c r="AZ125" s="52" t="str">
        <f>IF(ISNUMBER(SEARCH('Standard Search'!$C$11,HiddenSheet!B125)),HiddenSheet!B125,"")</f>
        <v/>
      </c>
      <c r="BA125" s="52" t="str">
        <f t="array" ref="BA125">IFERROR(INDEX($AZ$2:$AZ$504,SMALL(IF($AZ$2:$AZ$504&lt;&gt;"",ROW($AZ$2:$AZ$504)-ROW($AZ$2)+1,""),ROW(BA125)-ROW($BA$2)+1)),"")</f>
        <v/>
      </c>
      <c r="BD125" s="52" t="b">
        <v>0</v>
      </c>
      <c r="BE125" s="52" t="str">
        <f t="array" ref="BE125">IFERROR(INDEX('Stage 3 TQP'!B133:B320,SMALL(IF(TRUE=$BD$2:$BD$200,ROW($BD$2:$BD$200)-ROW(BD125)+1),ROW(124:124))),"")</f>
        <v/>
      </c>
      <c r="BF125" s="52" t="str">
        <f t="array" ref="BF125">IFERROR(INDEX('Stage 3 TQP'!G128:G320,SMALL(IF(TRUE=$BD$2:$BD$200,ROW($BD$2:$BD$200)-ROW(BE125)+1),ROW(124:124))),"")</f>
        <v/>
      </c>
    </row>
    <row r="126" spans="1:58">
      <c r="A126" s="215" t="s">
        <v>553</v>
      </c>
      <c r="B126" s="224" t="s">
        <v>573</v>
      </c>
      <c r="C126" s="225">
        <v>2018</v>
      </c>
      <c r="D126" s="218" t="s">
        <v>320</v>
      </c>
      <c r="F126" s="52" t="str">
        <f>IFERROR(INDEX('Stage 2 System Breakdown'!$B$12:$B$200,MATCH(0,INDEX(COUNTIF($F$1:F125,'Stage 2 System Breakdown'!$B$12:$B$200),0,0),0)),"")</f>
        <v/>
      </c>
      <c r="G126" s="52" t="str">
        <f>IFERROR(INDEX('Stage 2 System Breakdown'!$D$12:$D$200,MATCH(0,INDEX(COUNTIF($G$1:G125,'Stage 2 System Breakdown'!$D$12:$D$200),0,0),0)),"")</f>
        <v/>
      </c>
      <c r="H126" s="52" t="str">
        <f>IFERROR(INDEX('Stage 2 System Breakdown'!$F$12:$F$200,MATCH(0,INDEX(COUNTIF($H$1:H125,'Stage 2 System Breakdown'!$F$12:$F$200),0,0),0)),"")</f>
        <v/>
      </c>
      <c r="L126" s="69" t="str" cm="1">
        <f t="array" ref="L126">IFERROR(INDEX('Stage 1 Requirements Definition'!$E$12:$E$200,MATCH(0,INDEX(COUNTIF($L$1:L125,'Stage 1 Requirements Definition'!$E$12:$E$200),0,0),0)),"")</f>
        <v/>
      </c>
      <c r="AC126" s="52">
        <f>COUNTIF('Stage 2 FMECA'!$G$13:$G$201,AB126)</f>
        <v>0</v>
      </c>
      <c r="AE126" s="52" t="str">
        <f t="array" ref="AE126">IFERROR(INDEX($AB$2:$AB$504,SMALL(IF($AC$2:$AC$504&lt;&gt;0,ROW($AB$2:$AB$504)-ROW($AB$2)+1),ROWS($AB$2:AB126))),"")</f>
        <v/>
      </c>
      <c r="AF126" s="52" t="str">
        <f t="shared" si="13"/>
        <v/>
      </c>
      <c r="AJ126" s="67" t="str">
        <f t="shared" ca="1" si="10"/>
        <v/>
      </c>
      <c r="AK126" s="65" t="str">
        <f t="shared" ca="1" si="11"/>
        <v/>
      </c>
      <c r="AL126" s="65" t="str">
        <f t="shared" ca="1" si="12"/>
        <v/>
      </c>
      <c r="AX126" s="52" t="s">
        <v>503</v>
      </c>
      <c r="AZ126" s="52" t="str">
        <f>IF(ISNUMBER(SEARCH('Standard Search'!$C$11,HiddenSheet!B126)),HiddenSheet!B126,"")</f>
        <v/>
      </c>
      <c r="BA126" s="52" t="str">
        <f t="array" ref="BA126">IFERROR(INDEX($AZ$2:$AZ$504,SMALL(IF($AZ$2:$AZ$504&lt;&gt;"",ROW($AZ$2:$AZ$504)-ROW($AZ$2)+1,""),ROW(BA126)-ROW($BA$2)+1)),"")</f>
        <v/>
      </c>
      <c r="BD126" s="52" t="b">
        <v>0</v>
      </c>
      <c r="BE126" s="52" t="str">
        <f t="array" ref="BE126">IFERROR(INDEX('Stage 3 TQP'!B134:B321,SMALL(IF(TRUE=$BD$2:$BD$200,ROW($BD$2:$BD$200)-ROW(BD126)+1),ROW(125:125))),"")</f>
        <v/>
      </c>
      <c r="BF126" s="52" t="str">
        <f t="array" ref="BF126">IFERROR(INDEX('Stage 3 TQP'!G129:G321,SMALL(IF(TRUE=$BD$2:$BD$200,ROW($BD$2:$BD$200)-ROW(BE126)+1),ROW(125:125))),"")</f>
        <v/>
      </c>
    </row>
    <row r="127" spans="1:58">
      <c r="A127" s="215" t="s">
        <v>553</v>
      </c>
      <c r="B127" s="224" t="s">
        <v>574</v>
      </c>
      <c r="C127" s="225">
        <v>2017</v>
      </c>
      <c r="D127" s="218" t="s">
        <v>575</v>
      </c>
      <c r="F127" s="52" t="str">
        <f>IFERROR(INDEX('Stage 2 System Breakdown'!$B$12:$B$200,MATCH(0,INDEX(COUNTIF($F$1:F126,'Stage 2 System Breakdown'!$B$12:$B$200),0,0),0)),"")</f>
        <v/>
      </c>
      <c r="G127" s="52" t="str">
        <f>IFERROR(INDEX('Stage 2 System Breakdown'!$D$12:$D$200,MATCH(0,INDEX(COUNTIF($G$1:G126,'Stage 2 System Breakdown'!$D$12:$D$200),0,0),0)),"")</f>
        <v/>
      </c>
      <c r="H127" s="52" t="str">
        <f>IFERROR(INDEX('Stage 2 System Breakdown'!$F$12:$F$200,MATCH(0,INDEX(COUNTIF($H$1:H126,'Stage 2 System Breakdown'!$F$12:$F$200),0,0),0)),"")</f>
        <v/>
      </c>
      <c r="L127" s="69" t="str" cm="1">
        <f t="array" ref="L127">IFERROR(INDEX('Stage 1 Requirements Definition'!$E$12:$E$200,MATCH(0,INDEX(COUNTIF($L$1:L126,'Stage 1 Requirements Definition'!$E$12:$E$200),0,0),0)),"")</f>
        <v/>
      </c>
      <c r="AC127" s="52">
        <f>COUNTIF('Stage 2 FMECA'!$G$13:$G$201,AB127)</f>
        <v>0</v>
      </c>
      <c r="AE127" s="52" t="str">
        <f t="array" ref="AE127">IFERROR(INDEX($AB$2:$AB$504,SMALL(IF($AC$2:$AC$504&lt;&gt;0,ROW($AB$2:$AB$504)-ROW($AB$2)+1),ROWS($AB$2:AB127))),"")</f>
        <v/>
      </c>
      <c r="AF127" s="52" t="str">
        <f t="shared" si="13"/>
        <v/>
      </c>
      <c r="AJ127" s="67" t="str">
        <f t="shared" ca="1" si="10"/>
        <v/>
      </c>
      <c r="AK127" s="65" t="str">
        <f t="shared" ca="1" si="11"/>
        <v/>
      </c>
      <c r="AL127" s="65" t="str">
        <f t="shared" ca="1" si="12"/>
        <v/>
      </c>
      <c r="AX127" s="52" t="s">
        <v>503</v>
      </c>
      <c r="AZ127" s="52" t="str">
        <f>IF(ISNUMBER(SEARCH('Standard Search'!$C$11,HiddenSheet!B127)),HiddenSheet!B127,"")</f>
        <v/>
      </c>
      <c r="BA127" s="52" t="str">
        <f t="array" ref="BA127">IFERROR(INDEX($AZ$2:$AZ$504,SMALL(IF($AZ$2:$AZ$504&lt;&gt;"",ROW($AZ$2:$AZ$504)-ROW($AZ$2)+1,""),ROW(BA127)-ROW($BA$2)+1)),"")</f>
        <v/>
      </c>
      <c r="BD127" s="52" t="b">
        <v>0</v>
      </c>
      <c r="BE127" s="52" t="str">
        <f t="array" ref="BE127">IFERROR(INDEX('Stage 3 TQP'!B135:B322,SMALL(IF(TRUE=$BD$2:$BD$200,ROW($BD$2:$BD$200)-ROW(BD127)+1),ROW(126:126))),"")</f>
        <v/>
      </c>
      <c r="BF127" s="52" t="str">
        <f t="array" ref="BF127">IFERROR(INDEX('Stage 3 TQP'!G130:G322,SMALL(IF(TRUE=$BD$2:$BD$200,ROW($BD$2:$BD$200)-ROW(BE127)+1),ROW(126:126))),"")</f>
        <v/>
      </c>
    </row>
    <row r="128" spans="1:58">
      <c r="A128" s="215" t="s">
        <v>553</v>
      </c>
      <c r="B128" s="224" t="s">
        <v>576</v>
      </c>
      <c r="C128" s="225">
        <v>2021</v>
      </c>
      <c r="D128" s="218" t="s">
        <v>513</v>
      </c>
      <c r="F128" s="52" t="str">
        <f>IFERROR(INDEX('Stage 2 System Breakdown'!$B$12:$B$200,MATCH(0,INDEX(COUNTIF($F$1:F127,'Stage 2 System Breakdown'!$B$12:$B$200),0,0),0)),"")</f>
        <v/>
      </c>
      <c r="G128" s="52" t="str">
        <f>IFERROR(INDEX('Stage 2 System Breakdown'!$D$12:$D$200,MATCH(0,INDEX(COUNTIF($G$1:G127,'Stage 2 System Breakdown'!$D$12:$D$200),0,0),0)),"")</f>
        <v/>
      </c>
      <c r="H128" s="52" t="str">
        <f>IFERROR(INDEX('Stage 2 System Breakdown'!$F$12:$F$200,MATCH(0,INDEX(COUNTIF($H$1:H127,'Stage 2 System Breakdown'!$F$12:$F$200),0,0),0)),"")</f>
        <v/>
      </c>
      <c r="L128" s="69" t="str" cm="1">
        <f t="array" ref="L128">IFERROR(INDEX('Stage 1 Requirements Definition'!$E$12:$E$200,MATCH(0,INDEX(COUNTIF($L$1:L127,'Stage 1 Requirements Definition'!$E$12:$E$200),0,0),0)),"")</f>
        <v/>
      </c>
      <c r="AC128" s="52">
        <f>COUNTIF('Stage 2 FMECA'!$G$13:$G$201,AB128)</f>
        <v>0</v>
      </c>
      <c r="AE128" s="52" t="str">
        <f t="array" ref="AE128">IFERROR(INDEX($AB$2:$AB$504,SMALL(IF($AC$2:$AC$504&lt;&gt;0,ROW($AB$2:$AB$504)-ROW($AB$2)+1),ROWS($AB$2:AB128))),"")</f>
        <v/>
      </c>
      <c r="AF128" s="52" t="str">
        <f t="shared" si="13"/>
        <v/>
      </c>
      <c r="AJ128" s="67" t="str">
        <f t="shared" ca="1" si="10"/>
        <v/>
      </c>
      <c r="AK128" s="65" t="str">
        <f t="shared" ca="1" si="11"/>
        <v/>
      </c>
      <c r="AL128" s="65" t="str">
        <f t="shared" ca="1" si="12"/>
        <v/>
      </c>
      <c r="AX128" s="52" t="s">
        <v>503</v>
      </c>
      <c r="AZ128" s="52" t="str">
        <f>IF(ISNUMBER(SEARCH('Standard Search'!$C$11,HiddenSheet!B128)),HiddenSheet!B128,"")</f>
        <v/>
      </c>
      <c r="BA128" s="52" t="str">
        <f t="array" ref="BA128">IFERROR(INDEX($AZ$2:$AZ$504,SMALL(IF($AZ$2:$AZ$504&lt;&gt;"",ROW($AZ$2:$AZ$504)-ROW($AZ$2)+1,""),ROW(BA128)-ROW($BA$2)+1)),"")</f>
        <v/>
      </c>
      <c r="BD128" s="52" t="b">
        <v>0</v>
      </c>
      <c r="BE128" s="52" t="str">
        <f t="array" ref="BE128">IFERROR(INDEX('Stage 3 TQP'!B136:B323,SMALL(IF(TRUE=$BD$2:$BD$200,ROW($BD$2:$BD$200)-ROW(BD128)+1),ROW(127:127))),"")</f>
        <v/>
      </c>
      <c r="BF128" s="52" t="str">
        <f t="array" ref="BF128">IFERROR(INDEX('Stage 3 TQP'!G131:G323,SMALL(IF(TRUE=$BD$2:$BD$200,ROW($BD$2:$BD$200)-ROW(BE128)+1),ROW(127:127))),"")</f>
        <v/>
      </c>
    </row>
    <row r="129" spans="1:58">
      <c r="A129" s="215" t="s">
        <v>553</v>
      </c>
      <c r="B129" s="224" t="s">
        <v>577</v>
      </c>
      <c r="C129" s="225">
        <v>2018</v>
      </c>
      <c r="D129" s="218" t="s">
        <v>513</v>
      </c>
      <c r="F129" s="52" t="str">
        <f>IFERROR(INDEX('Stage 2 System Breakdown'!$B$12:$B$200,MATCH(0,INDEX(COUNTIF($F$1:F128,'Stage 2 System Breakdown'!$B$12:$B$200),0,0),0)),"")</f>
        <v/>
      </c>
      <c r="G129" s="52" t="str">
        <f>IFERROR(INDEX('Stage 2 System Breakdown'!$D$12:$D$200,MATCH(0,INDEX(COUNTIF($G$1:G128,'Stage 2 System Breakdown'!$D$12:$D$200),0,0),0)),"")</f>
        <v/>
      </c>
      <c r="H129" s="52" t="str">
        <f>IFERROR(INDEX('Stage 2 System Breakdown'!$F$12:$F$200,MATCH(0,INDEX(COUNTIF($H$1:H128,'Stage 2 System Breakdown'!$F$12:$F$200),0,0),0)),"")</f>
        <v/>
      </c>
      <c r="L129" s="69" t="str" cm="1">
        <f t="array" ref="L129">IFERROR(INDEX('Stage 1 Requirements Definition'!$E$12:$E$200,MATCH(0,INDEX(COUNTIF($L$1:L128,'Stage 1 Requirements Definition'!$E$12:$E$200),0,0),0)),"")</f>
        <v/>
      </c>
      <c r="AC129" s="52">
        <f>COUNTIF('Stage 2 FMECA'!$G$13:$G$201,AB129)</f>
        <v>0</v>
      </c>
      <c r="AE129" s="52" t="str">
        <f t="array" ref="AE129">IFERROR(INDEX($AB$2:$AB$504,SMALL(IF($AC$2:$AC$504&lt;&gt;0,ROW($AB$2:$AB$504)-ROW($AB$2)+1),ROWS($AB$2:AB129))),"")</f>
        <v/>
      </c>
      <c r="AF129" s="52" t="str">
        <f t="shared" si="13"/>
        <v/>
      </c>
      <c r="AJ129" s="67" t="str">
        <f t="shared" ca="1" si="10"/>
        <v/>
      </c>
      <c r="AK129" s="65" t="str">
        <f t="shared" ca="1" si="11"/>
        <v/>
      </c>
      <c r="AL129" s="65" t="str">
        <f t="shared" ca="1" si="12"/>
        <v/>
      </c>
      <c r="AX129" s="52" t="s">
        <v>503</v>
      </c>
      <c r="AZ129" s="52" t="str">
        <f>IF(ISNUMBER(SEARCH('Standard Search'!$C$11,HiddenSheet!B129)),HiddenSheet!B129,"")</f>
        <v/>
      </c>
      <c r="BA129" s="52" t="str">
        <f t="array" ref="BA129">IFERROR(INDEX($AZ$2:$AZ$504,SMALL(IF($AZ$2:$AZ$504&lt;&gt;"",ROW($AZ$2:$AZ$504)-ROW($AZ$2)+1,""),ROW(BA129)-ROW($BA$2)+1)),"")</f>
        <v/>
      </c>
      <c r="BD129" s="52" t="b">
        <v>0</v>
      </c>
      <c r="BE129" s="52" t="str">
        <f t="array" ref="BE129">IFERROR(INDEX('Stage 3 TQP'!B137:B324,SMALL(IF(TRUE=$BD$2:$BD$200,ROW($BD$2:$BD$200)-ROW(BD129)+1),ROW(128:128))),"")</f>
        <v/>
      </c>
      <c r="BF129" s="52" t="str">
        <f t="array" ref="BF129">IFERROR(INDEX('Stage 3 TQP'!G132:G324,SMALL(IF(TRUE=$BD$2:$BD$200,ROW($BD$2:$BD$200)-ROW(BE129)+1),ROW(128:128))),"")</f>
        <v/>
      </c>
    </row>
    <row r="130" spans="1:58">
      <c r="A130" s="215" t="s">
        <v>553</v>
      </c>
      <c r="B130" s="224" t="s">
        <v>578</v>
      </c>
      <c r="C130" s="225">
        <v>2019</v>
      </c>
      <c r="D130" s="218" t="s">
        <v>579</v>
      </c>
      <c r="F130" s="52" t="str">
        <f>IFERROR(INDEX('Stage 2 System Breakdown'!$B$12:$B$200,MATCH(0,INDEX(COUNTIF($F$1:F129,'Stage 2 System Breakdown'!$B$12:$B$200),0,0),0)),"")</f>
        <v/>
      </c>
      <c r="G130" s="52" t="str">
        <f>IFERROR(INDEX('Stage 2 System Breakdown'!$D$12:$D$200,MATCH(0,INDEX(COUNTIF($G$1:G129,'Stage 2 System Breakdown'!$D$12:$D$200),0,0),0)),"")</f>
        <v/>
      </c>
      <c r="H130" s="52" t="str">
        <f>IFERROR(INDEX('Stage 2 System Breakdown'!$F$12:$F$200,MATCH(0,INDEX(COUNTIF($H$1:H129,'Stage 2 System Breakdown'!$F$12:$F$200),0,0),0)),"")</f>
        <v/>
      </c>
      <c r="L130" s="69" t="str" cm="1">
        <f t="array" ref="L130">IFERROR(INDEX('Stage 1 Requirements Definition'!$E$12:$E$200,MATCH(0,INDEX(COUNTIF($L$1:L129,'Stage 1 Requirements Definition'!$E$12:$E$200),0,0),0)),"")</f>
        <v/>
      </c>
      <c r="AC130" s="52">
        <f>COUNTIF('Stage 2 FMECA'!$G$13:$G$201,AB130)</f>
        <v>0</v>
      </c>
      <c r="AE130" s="52" t="str">
        <f t="array" ref="AE130">IFERROR(INDEX($AB$2:$AB$504,SMALL(IF($AC$2:$AC$504&lt;&gt;0,ROW($AB$2:$AB$504)-ROW($AB$2)+1),ROWS($AB$2:AB130))),"")</f>
        <v/>
      </c>
      <c r="AF130" s="52" t="str">
        <f t="shared" si="13"/>
        <v/>
      </c>
      <c r="AJ130" s="67" t="str">
        <f t="shared" ca="1" si="10"/>
        <v/>
      </c>
      <c r="AK130" s="65" t="str">
        <f t="shared" ca="1" si="11"/>
        <v/>
      </c>
      <c r="AL130" s="65" t="str">
        <f t="shared" ca="1" si="12"/>
        <v/>
      </c>
      <c r="AX130" s="52" t="s">
        <v>503</v>
      </c>
      <c r="AZ130" s="52" t="str">
        <f>IF(ISNUMBER(SEARCH('Standard Search'!$C$11,HiddenSheet!B130)),HiddenSheet!B130,"")</f>
        <v/>
      </c>
      <c r="BA130" s="52" t="str">
        <f t="array" ref="BA130">IFERROR(INDEX($AZ$2:$AZ$504,SMALL(IF($AZ$2:$AZ$504&lt;&gt;"",ROW($AZ$2:$AZ$504)-ROW($AZ$2)+1,""),ROW(BA130)-ROW($BA$2)+1)),"")</f>
        <v/>
      </c>
      <c r="BD130" s="52" t="b">
        <v>0</v>
      </c>
      <c r="BE130" s="52" t="str">
        <f t="array" ref="BE130">IFERROR(INDEX('Stage 3 TQP'!B138:B325,SMALL(IF(TRUE=$BD$2:$BD$200,ROW($BD$2:$BD$200)-ROW(BD130)+1),ROW(129:129))),"")</f>
        <v/>
      </c>
      <c r="BF130" s="52" t="str">
        <f t="array" ref="BF130">IFERROR(INDEX('Stage 3 TQP'!G133:G325,SMALL(IF(TRUE=$BD$2:$BD$200,ROW($BD$2:$BD$200)-ROW(BE130)+1),ROW(129:129))),"")</f>
        <v/>
      </c>
    </row>
    <row r="131" spans="1:58">
      <c r="A131" s="215" t="s">
        <v>553</v>
      </c>
      <c r="B131" s="224" t="s">
        <v>580</v>
      </c>
      <c r="C131" s="225">
        <v>2018</v>
      </c>
      <c r="D131" s="218" t="s">
        <v>339</v>
      </c>
      <c r="F131" s="52" t="str">
        <f>IFERROR(INDEX('Stage 2 System Breakdown'!$B$12:$B$200,MATCH(0,INDEX(COUNTIF($F$1:F130,'Stage 2 System Breakdown'!$B$12:$B$200),0,0),0)),"")</f>
        <v/>
      </c>
      <c r="G131" s="52" t="str">
        <f>IFERROR(INDEX('Stage 2 System Breakdown'!$D$12:$D$200,MATCH(0,INDEX(COUNTIF($G$1:G130,'Stage 2 System Breakdown'!$D$12:$D$200),0,0),0)),"")</f>
        <v/>
      </c>
      <c r="H131" s="52" t="str">
        <f>IFERROR(INDEX('Stage 2 System Breakdown'!$F$12:$F$200,MATCH(0,INDEX(COUNTIF($H$1:H130,'Stage 2 System Breakdown'!$F$12:$F$200),0,0),0)),"")</f>
        <v/>
      </c>
      <c r="L131" s="69" t="str" cm="1">
        <f t="array" ref="L131">IFERROR(INDEX('Stage 1 Requirements Definition'!$E$12:$E$200,MATCH(0,INDEX(COUNTIF($L$1:L130,'Stage 1 Requirements Definition'!$E$12:$E$200),0,0),0)),"")</f>
        <v/>
      </c>
      <c r="AC131" s="52">
        <f>COUNTIF('Stage 2 FMECA'!$G$13:$G$201,AB131)</f>
        <v>0</v>
      </c>
      <c r="AE131" s="52" t="str">
        <f t="array" ref="AE131">IFERROR(INDEX($AB$2:$AB$504,SMALL(IF($AC$2:$AC$504&lt;&gt;0,ROW($AB$2:$AB$504)-ROW($AB$2)+1),ROWS($AB$2:AB131))),"")</f>
        <v/>
      </c>
      <c r="AF131" s="52" t="str">
        <f t="shared" si="13"/>
        <v/>
      </c>
      <c r="AJ131" s="67" t="str">
        <f t="shared" ref="AJ131:AJ194" ca="1" si="14">IFERROR(MATCH(AI131,$AH$2:$AH$200,0),"")</f>
        <v/>
      </c>
      <c r="AK131" s="65" t="str">
        <f t="shared" ref="AK131:AK194" ca="1" si="15">IFERROR(INDEX($AE$2:$AE$200,AJ131),"")</f>
        <v/>
      </c>
      <c r="AL131" s="65" t="str">
        <f t="shared" ref="AL131:AL194" ca="1" si="16">IFERROR(INDEX($AF$2:$AF$200,AJ131),"")</f>
        <v/>
      </c>
      <c r="AX131" s="52" t="s">
        <v>503</v>
      </c>
      <c r="AZ131" s="52" t="str">
        <f>IF(ISNUMBER(SEARCH('Standard Search'!$C$11,HiddenSheet!B131)),HiddenSheet!B131,"")</f>
        <v/>
      </c>
      <c r="BA131" s="52" t="str">
        <f t="array" ref="BA131">IFERROR(INDEX($AZ$2:$AZ$504,SMALL(IF($AZ$2:$AZ$504&lt;&gt;"",ROW($AZ$2:$AZ$504)-ROW($AZ$2)+1,""),ROW(BA131)-ROW($BA$2)+1)),"")</f>
        <v/>
      </c>
      <c r="BD131" s="52" t="b">
        <v>0</v>
      </c>
      <c r="BE131" s="52" t="str">
        <f t="array" ref="BE131">IFERROR(INDEX('Stage 3 TQP'!B139:B326,SMALL(IF(TRUE=$BD$2:$BD$200,ROW($BD$2:$BD$200)-ROW(BD131)+1),ROW(130:130))),"")</f>
        <v/>
      </c>
      <c r="BF131" s="52" t="str">
        <f t="array" ref="BF131">IFERROR(INDEX('Stage 3 TQP'!G134:G326,SMALL(IF(TRUE=$BD$2:$BD$200,ROW($BD$2:$BD$200)-ROW(BE131)+1),ROW(130:130))),"")</f>
        <v/>
      </c>
    </row>
    <row r="132" spans="1:58">
      <c r="A132" s="215" t="s">
        <v>553</v>
      </c>
      <c r="B132" s="224" t="s">
        <v>581</v>
      </c>
      <c r="C132" s="225">
        <v>2014</v>
      </c>
      <c r="D132" s="218" t="s">
        <v>339</v>
      </c>
      <c r="F132" s="52" t="str">
        <f>IFERROR(INDEX('Stage 2 System Breakdown'!$B$12:$B$200,MATCH(0,INDEX(COUNTIF($F$1:F131,'Stage 2 System Breakdown'!$B$12:$B$200),0,0),0)),"")</f>
        <v/>
      </c>
      <c r="G132" s="52" t="str">
        <f>IFERROR(INDEX('Stage 2 System Breakdown'!$D$12:$D$200,MATCH(0,INDEX(COUNTIF($G$1:G131,'Stage 2 System Breakdown'!$D$12:$D$200),0,0),0)),"")</f>
        <v/>
      </c>
      <c r="H132" s="52" t="str">
        <f>IFERROR(INDEX('Stage 2 System Breakdown'!$F$12:$F$200,MATCH(0,INDEX(COUNTIF($H$1:H131,'Stage 2 System Breakdown'!$F$12:$F$200),0,0),0)),"")</f>
        <v/>
      </c>
      <c r="L132" s="69" t="str" cm="1">
        <f t="array" ref="L132">IFERROR(INDEX('Stage 1 Requirements Definition'!$E$12:$E$200,MATCH(0,INDEX(COUNTIF($L$1:L131,'Stage 1 Requirements Definition'!$E$12:$E$200),0,0),0)),"")</f>
        <v/>
      </c>
      <c r="AC132" s="52">
        <f>COUNTIF('Stage 2 FMECA'!$G$13:$G$201,AB132)</f>
        <v>0</v>
      </c>
      <c r="AE132" s="52" t="str">
        <f t="array" ref="AE132">IFERROR(INDEX($AB$2:$AB$504,SMALL(IF($AC$2:$AC$504&lt;&gt;0,ROW($AB$2:$AB$504)-ROW($AB$2)+1),ROWS($AB$2:AB132))),"")</f>
        <v/>
      </c>
      <c r="AF132" s="52" t="str">
        <f t="shared" si="13"/>
        <v/>
      </c>
      <c r="AJ132" s="67" t="str">
        <f t="shared" ca="1" si="14"/>
        <v/>
      </c>
      <c r="AK132" s="65" t="str">
        <f t="shared" ca="1" si="15"/>
        <v/>
      </c>
      <c r="AL132" s="65" t="str">
        <f t="shared" ca="1" si="16"/>
        <v/>
      </c>
      <c r="AX132" s="52" t="s">
        <v>503</v>
      </c>
      <c r="AZ132" s="52" t="str">
        <f>IF(ISNUMBER(SEARCH('Standard Search'!$C$11,HiddenSheet!B132)),HiddenSheet!B132,"")</f>
        <v/>
      </c>
      <c r="BA132" s="52" t="str">
        <f t="array" ref="BA132">IFERROR(INDEX($AZ$2:$AZ$504,SMALL(IF($AZ$2:$AZ$504&lt;&gt;"",ROW($AZ$2:$AZ$504)-ROW($AZ$2)+1,""),ROW(BA132)-ROW($BA$2)+1)),"")</f>
        <v/>
      </c>
      <c r="BD132" s="52" t="b">
        <v>0</v>
      </c>
      <c r="BE132" s="52" t="str">
        <f t="array" ref="BE132">IFERROR(INDEX('Stage 3 TQP'!B140:B327,SMALL(IF(TRUE=$BD$2:$BD$200,ROW($BD$2:$BD$200)-ROW(BD132)+1),ROW(131:131))),"")</f>
        <v/>
      </c>
      <c r="BF132" s="52" t="str">
        <f t="array" ref="BF132">IFERROR(INDEX('Stage 3 TQP'!G135:G327,SMALL(IF(TRUE=$BD$2:$BD$200,ROW($BD$2:$BD$200)-ROW(BE132)+1),ROW(131:131))),"")</f>
        <v/>
      </c>
    </row>
    <row r="133" spans="1:58">
      <c r="A133" s="215" t="s">
        <v>553</v>
      </c>
      <c r="B133" s="224" t="s">
        <v>582</v>
      </c>
      <c r="C133" s="225">
        <v>2016</v>
      </c>
      <c r="D133" s="218" t="s">
        <v>339</v>
      </c>
      <c r="F133" s="52" t="str">
        <f>IFERROR(INDEX('Stage 2 System Breakdown'!$B$12:$B$200,MATCH(0,INDEX(COUNTIF($F$1:F132,'Stage 2 System Breakdown'!$B$12:$B$200),0,0),0)),"")</f>
        <v/>
      </c>
      <c r="G133" s="52" t="str">
        <f>IFERROR(INDEX('Stage 2 System Breakdown'!$D$12:$D$200,MATCH(0,INDEX(COUNTIF($G$1:G132,'Stage 2 System Breakdown'!$D$12:$D$200),0,0),0)),"")</f>
        <v/>
      </c>
      <c r="H133" s="52" t="str">
        <f>IFERROR(INDEX('Stage 2 System Breakdown'!$F$12:$F$200,MATCH(0,INDEX(COUNTIF($H$1:H132,'Stage 2 System Breakdown'!$F$12:$F$200),0,0),0)),"")</f>
        <v/>
      </c>
      <c r="L133" s="69" t="str" cm="1">
        <f t="array" ref="L133">IFERROR(INDEX('Stage 1 Requirements Definition'!$E$12:$E$200,MATCH(0,INDEX(COUNTIF($L$1:L132,'Stage 1 Requirements Definition'!$E$12:$E$200),0,0),0)),"")</f>
        <v/>
      </c>
      <c r="AC133" s="52">
        <f>COUNTIF('Stage 2 FMECA'!$G$13:$G$201,AB133)</f>
        <v>0</v>
      </c>
      <c r="AE133" s="52" t="str">
        <f t="array" ref="AE133">IFERROR(INDEX($AB$2:$AB$504,SMALL(IF($AC$2:$AC$504&lt;&gt;0,ROW($AB$2:$AB$504)-ROW($AB$2)+1),ROWS($AB$2:AB133))),"")</f>
        <v/>
      </c>
      <c r="AF133" s="52" t="str">
        <f t="shared" si="13"/>
        <v/>
      </c>
      <c r="AJ133" s="67" t="str">
        <f t="shared" ca="1" si="14"/>
        <v/>
      </c>
      <c r="AK133" s="65" t="str">
        <f t="shared" ca="1" si="15"/>
        <v/>
      </c>
      <c r="AL133" s="65" t="str">
        <f t="shared" ca="1" si="16"/>
        <v/>
      </c>
      <c r="AX133" s="52" t="s">
        <v>503</v>
      </c>
      <c r="AZ133" s="52" t="str">
        <f>IF(ISNUMBER(SEARCH('Standard Search'!$C$11,HiddenSheet!B133)),HiddenSheet!B133,"")</f>
        <v/>
      </c>
      <c r="BA133" s="52" t="str">
        <f t="array" ref="BA133">IFERROR(INDEX($AZ$2:$AZ$504,SMALL(IF($AZ$2:$AZ$504&lt;&gt;"",ROW($AZ$2:$AZ$504)-ROW($AZ$2)+1,""),ROW(BA133)-ROW($BA$2)+1)),"")</f>
        <v/>
      </c>
      <c r="BD133" s="52" t="b">
        <v>0</v>
      </c>
      <c r="BE133" s="52" t="str">
        <f t="array" ref="BE133">IFERROR(INDEX('Stage 3 TQP'!B141:B328,SMALL(IF(TRUE=$BD$2:$BD$200,ROW($BD$2:$BD$200)-ROW(BD133)+1),ROW(132:132))),"")</f>
        <v/>
      </c>
      <c r="BF133" s="52" t="str">
        <f t="array" ref="BF133">IFERROR(INDEX('Stage 3 TQP'!G136:G328,SMALL(IF(TRUE=$BD$2:$BD$200,ROW($BD$2:$BD$200)-ROW(BE133)+1),ROW(132:132))),"")</f>
        <v/>
      </c>
    </row>
    <row r="134" spans="1:58">
      <c r="A134" s="215" t="s">
        <v>553</v>
      </c>
      <c r="B134" s="224" t="s">
        <v>583</v>
      </c>
      <c r="C134" s="225">
        <v>2019</v>
      </c>
      <c r="D134" s="218" t="s">
        <v>339</v>
      </c>
      <c r="F134" s="52" t="str">
        <f>IFERROR(INDEX('Stage 2 System Breakdown'!$B$12:$B$200,MATCH(0,INDEX(COUNTIF($F$1:F133,'Stage 2 System Breakdown'!$B$12:$B$200),0,0),0)),"")</f>
        <v/>
      </c>
      <c r="G134" s="52" t="str">
        <f>IFERROR(INDEX('Stage 2 System Breakdown'!$D$12:$D$200,MATCH(0,INDEX(COUNTIF($G$1:G133,'Stage 2 System Breakdown'!$D$12:$D$200),0,0),0)),"")</f>
        <v/>
      </c>
      <c r="H134" s="52" t="str">
        <f>IFERROR(INDEX('Stage 2 System Breakdown'!$F$12:$F$200,MATCH(0,INDEX(COUNTIF($H$1:H133,'Stage 2 System Breakdown'!$F$12:$F$200),0,0),0)),"")</f>
        <v/>
      </c>
      <c r="L134" s="69" t="str" cm="1">
        <f t="array" ref="L134">IFERROR(INDEX('Stage 1 Requirements Definition'!$E$12:$E$200,MATCH(0,INDEX(COUNTIF($L$1:L133,'Stage 1 Requirements Definition'!$E$12:$E$200),0,0),0)),"")</f>
        <v/>
      </c>
      <c r="AC134" s="52">
        <f>COUNTIF('Stage 2 FMECA'!$G$13:$G$201,AB134)</f>
        <v>0</v>
      </c>
      <c r="AE134" s="52" t="str">
        <f t="array" ref="AE134">IFERROR(INDEX($AB$2:$AB$504,SMALL(IF($AC$2:$AC$504&lt;&gt;0,ROW($AB$2:$AB$504)-ROW($AB$2)+1),ROWS($AB$2:AB134))),"")</f>
        <v/>
      </c>
      <c r="AF134" s="52" t="str">
        <f t="shared" si="13"/>
        <v/>
      </c>
      <c r="AJ134" s="67" t="str">
        <f t="shared" ca="1" si="14"/>
        <v/>
      </c>
      <c r="AK134" s="65" t="str">
        <f t="shared" ca="1" si="15"/>
        <v/>
      </c>
      <c r="AL134" s="65" t="str">
        <f t="shared" ca="1" si="16"/>
        <v/>
      </c>
      <c r="AX134" s="52" t="s">
        <v>503</v>
      </c>
      <c r="AZ134" s="52" t="str">
        <f>IF(ISNUMBER(SEARCH('Standard Search'!$C$11,HiddenSheet!B134)),HiddenSheet!B134,"")</f>
        <v/>
      </c>
      <c r="BA134" s="52" t="str">
        <f t="array" ref="BA134">IFERROR(INDEX($AZ$2:$AZ$504,SMALL(IF($AZ$2:$AZ$504&lt;&gt;"",ROW($AZ$2:$AZ$504)-ROW($AZ$2)+1,""),ROW(BA134)-ROW($BA$2)+1)),"")</f>
        <v/>
      </c>
      <c r="BD134" s="52" t="b">
        <v>0</v>
      </c>
      <c r="BE134" s="52" t="str">
        <f t="array" ref="BE134">IFERROR(INDEX('Stage 3 TQP'!B142:B329,SMALL(IF(TRUE=$BD$2:$BD$200,ROW($BD$2:$BD$200)-ROW(BD134)+1),ROW(133:133))),"")</f>
        <v/>
      </c>
      <c r="BF134" s="52" t="str">
        <f t="array" ref="BF134">IFERROR(INDEX('Stage 3 TQP'!G137:G329,SMALL(IF(TRUE=$BD$2:$BD$200,ROW($BD$2:$BD$200)-ROW(BE134)+1),ROW(133:133))),"")</f>
        <v/>
      </c>
    </row>
    <row r="135" spans="1:58">
      <c r="A135" s="215" t="s">
        <v>553</v>
      </c>
      <c r="B135" s="224" t="s">
        <v>584</v>
      </c>
      <c r="C135" s="225">
        <v>2018</v>
      </c>
      <c r="D135" s="218" t="s">
        <v>339</v>
      </c>
      <c r="F135" s="52" t="str">
        <f>IFERROR(INDEX('Stage 2 System Breakdown'!$B$12:$B$200,MATCH(0,INDEX(COUNTIF($F$1:F134,'Stage 2 System Breakdown'!$B$12:$B$200),0,0),0)),"")</f>
        <v/>
      </c>
      <c r="G135" s="52" t="str">
        <f>IFERROR(INDEX('Stage 2 System Breakdown'!$D$12:$D$200,MATCH(0,INDEX(COUNTIF($G$1:G134,'Stage 2 System Breakdown'!$D$12:$D$200),0,0),0)),"")</f>
        <v/>
      </c>
      <c r="H135" s="52" t="str">
        <f>IFERROR(INDEX('Stage 2 System Breakdown'!$F$12:$F$200,MATCH(0,INDEX(COUNTIF($H$1:H134,'Stage 2 System Breakdown'!$F$12:$F$200),0,0),0)),"")</f>
        <v/>
      </c>
      <c r="L135" s="69" t="str" cm="1">
        <f t="array" ref="L135">IFERROR(INDEX('Stage 1 Requirements Definition'!$E$12:$E$200,MATCH(0,INDEX(COUNTIF($L$1:L134,'Stage 1 Requirements Definition'!$E$12:$E$200),0,0),0)),"")</f>
        <v/>
      </c>
      <c r="AC135" s="52">
        <f>COUNTIF('Stage 2 FMECA'!$G$13:$G$201,AB135)</f>
        <v>0</v>
      </c>
      <c r="AE135" s="52" t="str">
        <f t="array" ref="AE135">IFERROR(INDEX($AB$2:$AB$504,SMALL(IF($AC$2:$AC$504&lt;&gt;0,ROW($AB$2:$AB$504)-ROW($AB$2)+1),ROWS($AB$2:AB135))),"")</f>
        <v/>
      </c>
      <c r="AF135" s="52" t="str">
        <f t="shared" si="13"/>
        <v/>
      </c>
      <c r="AJ135" s="67" t="str">
        <f t="shared" ca="1" si="14"/>
        <v/>
      </c>
      <c r="AK135" s="65" t="str">
        <f t="shared" ca="1" si="15"/>
        <v/>
      </c>
      <c r="AL135" s="65" t="str">
        <f t="shared" ca="1" si="16"/>
        <v/>
      </c>
      <c r="AX135" s="52" t="s">
        <v>503</v>
      </c>
      <c r="AZ135" s="52" t="str">
        <f>IF(ISNUMBER(SEARCH('Standard Search'!$C$11,HiddenSheet!B135)),HiddenSheet!B135,"")</f>
        <v/>
      </c>
      <c r="BA135" s="52" t="str">
        <f t="array" ref="BA135">IFERROR(INDEX($AZ$2:$AZ$504,SMALL(IF($AZ$2:$AZ$504&lt;&gt;"",ROW($AZ$2:$AZ$504)-ROW($AZ$2)+1,""),ROW(BA135)-ROW($BA$2)+1)),"")</f>
        <v/>
      </c>
      <c r="BD135" s="52" t="b">
        <v>0</v>
      </c>
      <c r="BE135" s="52" t="str">
        <f t="array" ref="BE135">IFERROR(INDEX('Stage 3 TQP'!B143:B330,SMALL(IF(TRUE=$BD$2:$BD$200,ROW($BD$2:$BD$200)-ROW(BD135)+1),ROW(134:134))),"")</f>
        <v/>
      </c>
      <c r="BF135" s="52" t="str">
        <f t="array" ref="BF135">IFERROR(INDEX('Stage 3 TQP'!G138:G330,SMALL(IF(TRUE=$BD$2:$BD$200,ROW($BD$2:$BD$200)-ROW(BE135)+1),ROW(134:134))),"")</f>
        <v/>
      </c>
    </row>
    <row r="136" spans="1:58">
      <c r="A136" s="215" t="s">
        <v>553</v>
      </c>
      <c r="B136" s="224" t="s">
        <v>585</v>
      </c>
      <c r="C136" s="225">
        <v>2019</v>
      </c>
      <c r="D136" s="218" t="s">
        <v>339</v>
      </c>
      <c r="F136" s="52" t="str">
        <f>IFERROR(INDEX('Stage 2 System Breakdown'!$B$12:$B$200,MATCH(0,INDEX(COUNTIF($F$1:F135,'Stage 2 System Breakdown'!$B$12:$B$200),0,0),0)),"")</f>
        <v/>
      </c>
      <c r="G136" s="52" t="str">
        <f>IFERROR(INDEX('Stage 2 System Breakdown'!$D$12:$D$200,MATCH(0,INDEX(COUNTIF($G$1:G135,'Stage 2 System Breakdown'!$D$12:$D$200),0,0),0)),"")</f>
        <v/>
      </c>
      <c r="H136" s="52" t="str">
        <f>IFERROR(INDEX('Stage 2 System Breakdown'!$F$12:$F$200,MATCH(0,INDEX(COUNTIF($H$1:H135,'Stage 2 System Breakdown'!$F$12:$F$200),0,0),0)),"")</f>
        <v/>
      </c>
      <c r="L136" s="69" t="str" cm="1">
        <f t="array" ref="L136">IFERROR(INDEX('Stage 1 Requirements Definition'!$E$12:$E$200,MATCH(0,INDEX(COUNTIF($L$1:L135,'Stage 1 Requirements Definition'!$E$12:$E$200),0,0),0)),"")</f>
        <v/>
      </c>
      <c r="AC136" s="52">
        <f>COUNTIF('Stage 2 FMECA'!$G$13:$G$201,AB136)</f>
        <v>0</v>
      </c>
      <c r="AE136" s="52" t="str">
        <f t="array" ref="AE136">IFERROR(INDEX($AB$2:$AB$504,SMALL(IF($AC$2:$AC$504&lt;&gt;0,ROW($AB$2:$AB$504)-ROW($AB$2)+1),ROWS($AB$2:AB136))),"")</f>
        <v/>
      </c>
      <c r="AF136" s="52" t="str">
        <f t="shared" si="13"/>
        <v/>
      </c>
      <c r="AJ136" s="67" t="str">
        <f t="shared" ca="1" si="14"/>
        <v/>
      </c>
      <c r="AK136" s="65" t="str">
        <f t="shared" ca="1" si="15"/>
        <v/>
      </c>
      <c r="AL136" s="65" t="str">
        <f t="shared" ca="1" si="16"/>
        <v/>
      </c>
      <c r="AX136" s="52" t="s">
        <v>503</v>
      </c>
      <c r="AZ136" s="52" t="str">
        <f>IF(ISNUMBER(SEARCH('Standard Search'!$C$11,HiddenSheet!B136)),HiddenSheet!B136,"")</f>
        <v/>
      </c>
      <c r="BA136" s="52" t="str">
        <f t="array" ref="BA136">IFERROR(INDEX($AZ$2:$AZ$504,SMALL(IF($AZ$2:$AZ$504&lt;&gt;"",ROW($AZ$2:$AZ$504)-ROW($AZ$2)+1,""),ROW(BA136)-ROW($BA$2)+1)),"")</f>
        <v/>
      </c>
      <c r="BD136" s="52" t="b">
        <v>0</v>
      </c>
      <c r="BE136" s="52" t="str">
        <f t="array" ref="BE136">IFERROR(INDEX('Stage 3 TQP'!B144:B331,SMALL(IF(TRUE=$BD$2:$BD$200,ROW($BD$2:$BD$200)-ROW(BD136)+1),ROW(135:135))),"")</f>
        <v/>
      </c>
      <c r="BF136" s="52" t="str">
        <f t="array" ref="BF136">IFERROR(INDEX('Stage 3 TQP'!G139:G331,SMALL(IF(TRUE=$BD$2:$BD$200,ROW($BD$2:$BD$200)-ROW(BE136)+1),ROW(135:135))),"")</f>
        <v/>
      </c>
    </row>
    <row r="137" spans="1:58">
      <c r="A137" s="215" t="s">
        <v>553</v>
      </c>
      <c r="B137" s="224" t="s">
        <v>586</v>
      </c>
      <c r="C137" s="225">
        <v>2019</v>
      </c>
      <c r="D137" s="218" t="s">
        <v>339</v>
      </c>
      <c r="F137" s="52" t="str">
        <f>IFERROR(INDEX('Stage 2 System Breakdown'!$B$12:$B$200,MATCH(0,INDEX(COUNTIF($F$1:F136,'Stage 2 System Breakdown'!$B$12:$B$200),0,0),0)),"")</f>
        <v/>
      </c>
      <c r="G137" s="52" t="str">
        <f>IFERROR(INDEX('Stage 2 System Breakdown'!$D$12:$D$200,MATCH(0,INDEX(COUNTIF($G$1:G136,'Stage 2 System Breakdown'!$D$12:$D$200),0,0),0)),"")</f>
        <v/>
      </c>
      <c r="H137" s="52" t="str">
        <f>IFERROR(INDEX('Stage 2 System Breakdown'!$F$12:$F$200,MATCH(0,INDEX(COUNTIF($H$1:H136,'Stage 2 System Breakdown'!$F$12:$F$200),0,0),0)),"")</f>
        <v/>
      </c>
      <c r="L137" s="69" t="str" cm="1">
        <f t="array" ref="L137">IFERROR(INDEX('Stage 1 Requirements Definition'!$E$12:$E$200,MATCH(0,INDEX(COUNTIF($L$1:L136,'Stage 1 Requirements Definition'!$E$12:$E$200),0,0),0)),"")</f>
        <v/>
      </c>
      <c r="AC137" s="52">
        <f>COUNTIF('Stage 2 FMECA'!$G$13:$G$201,AB137)</f>
        <v>0</v>
      </c>
      <c r="AE137" s="52" t="str">
        <f t="array" ref="AE137">IFERROR(INDEX($AB$2:$AB$504,SMALL(IF($AC$2:$AC$504&lt;&gt;0,ROW($AB$2:$AB$504)-ROW($AB$2)+1),ROWS($AB$2:AB137))),"")</f>
        <v/>
      </c>
      <c r="AF137" s="52" t="str">
        <f t="shared" si="13"/>
        <v/>
      </c>
      <c r="AJ137" s="67" t="str">
        <f t="shared" ca="1" si="14"/>
        <v/>
      </c>
      <c r="AK137" s="65" t="str">
        <f t="shared" ca="1" si="15"/>
        <v/>
      </c>
      <c r="AL137" s="65" t="str">
        <f t="shared" ca="1" si="16"/>
        <v/>
      </c>
      <c r="AX137" s="52" t="s">
        <v>503</v>
      </c>
      <c r="AZ137" s="52" t="str">
        <f>IF(ISNUMBER(SEARCH('Standard Search'!$C$11,HiddenSheet!B137)),HiddenSheet!B137,"")</f>
        <v/>
      </c>
      <c r="BA137" s="52" t="str">
        <f t="array" ref="BA137">IFERROR(INDEX($AZ$2:$AZ$504,SMALL(IF($AZ$2:$AZ$504&lt;&gt;"",ROW($AZ$2:$AZ$504)-ROW($AZ$2)+1,""),ROW(BA137)-ROW($BA$2)+1)),"")</f>
        <v/>
      </c>
      <c r="BD137" s="52" t="b">
        <v>0</v>
      </c>
      <c r="BE137" s="52" t="str">
        <f t="array" ref="BE137">IFERROR(INDEX('Stage 3 TQP'!B145:B332,SMALL(IF(TRUE=$BD$2:$BD$200,ROW($BD$2:$BD$200)-ROW(BD137)+1),ROW(136:136))),"")</f>
        <v/>
      </c>
      <c r="BF137" s="52" t="str">
        <f t="array" ref="BF137">IFERROR(INDEX('Stage 3 TQP'!G140:G332,SMALL(IF(TRUE=$BD$2:$BD$200,ROW($BD$2:$BD$200)-ROW(BE137)+1),ROW(136:136))),"")</f>
        <v/>
      </c>
    </row>
    <row r="138" spans="1:58">
      <c r="A138" s="215" t="s">
        <v>553</v>
      </c>
      <c r="B138" s="224" t="s">
        <v>587</v>
      </c>
      <c r="C138" s="225">
        <v>2017</v>
      </c>
      <c r="D138" s="218" t="s">
        <v>588</v>
      </c>
      <c r="F138" s="52" t="str">
        <f>IFERROR(INDEX('Stage 2 System Breakdown'!$B$12:$B$200,MATCH(0,INDEX(COUNTIF($F$1:F137,'Stage 2 System Breakdown'!$B$12:$B$200),0,0),0)),"")</f>
        <v/>
      </c>
      <c r="G138" s="52" t="str">
        <f>IFERROR(INDEX('Stage 2 System Breakdown'!$D$12:$D$200,MATCH(0,INDEX(COUNTIF($G$1:G137,'Stage 2 System Breakdown'!$D$12:$D$200),0,0),0)),"")</f>
        <v/>
      </c>
      <c r="H138" s="52" t="str">
        <f>IFERROR(INDEX('Stage 2 System Breakdown'!$F$12:$F$200,MATCH(0,INDEX(COUNTIF($H$1:H137,'Stage 2 System Breakdown'!$F$12:$F$200),0,0),0)),"")</f>
        <v/>
      </c>
      <c r="L138" s="69" t="str" cm="1">
        <f t="array" ref="L138">IFERROR(INDEX('Stage 1 Requirements Definition'!$E$12:$E$200,MATCH(0,INDEX(COUNTIF($L$1:L137,'Stage 1 Requirements Definition'!$E$12:$E$200),0,0),0)),"")</f>
        <v/>
      </c>
      <c r="AC138" s="52">
        <f>COUNTIF('Stage 2 FMECA'!$G$13:$G$201,AB138)</f>
        <v>0</v>
      </c>
      <c r="AE138" s="52" t="str">
        <f t="array" ref="AE138">IFERROR(INDEX($AB$2:$AB$504,SMALL(IF($AC$2:$AC$504&lt;&gt;0,ROW($AB$2:$AB$504)-ROW($AB$2)+1),ROWS($AB$2:AB138))),"")</f>
        <v/>
      </c>
      <c r="AF138" s="52" t="str">
        <f t="shared" si="13"/>
        <v/>
      </c>
      <c r="AJ138" s="67" t="str">
        <f t="shared" ca="1" si="14"/>
        <v/>
      </c>
      <c r="AK138" s="65" t="str">
        <f t="shared" ca="1" si="15"/>
        <v/>
      </c>
      <c r="AL138" s="65" t="str">
        <f t="shared" ca="1" si="16"/>
        <v/>
      </c>
      <c r="AX138" s="52" t="s">
        <v>503</v>
      </c>
      <c r="AZ138" s="52" t="str">
        <f>IF(ISNUMBER(SEARCH('Standard Search'!$C$11,HiddenSheet!B138)),HiddenSheet!B138,"")</f>
        <v/>
      </c>
      <c r="BA138" s="52" t="str">
        <f t="array" ref="BA138">IFERROR(INDEX($AZ$2:$AZ$504,SMALL(IF($AZ$2:$AZ$504&lt;&gt;"",ROW($AZ$2:$AZ$504)-ROW($AZ$2)+1,""),ROW(BA138)-ROW($BA$2)+1)),"")</f>
        <v/>
      </c>
      <c r="BD138" s="52" t="b">
        <v>0</v>
      </c>
      <c r="BE138" s="52" t="str">
        <f t="array" ref="BE138">IFERROR(INDEX('Stage 3 TQP'!B146:B333,SMALL(IF(TRUE=$BD$2:$BD$200,ROW($BD$2:$BD$200)-ROW(BD138)+1),ROW(137:137))),"")</f>
        <v/>
      </c>
      <c r="BF138" s="52" t="str">
        <f t="array" ref="BF138">IFERROR(INDEX('Stage 3 TQP'!G141:G333,SMALL(IF(TRUE=$BD$2:$BD$200,ROW($BD$2:$BD$200)-ROW(BE138)+1),ROW(137:137))),"")</f>
        <v/>
      </c>
    </row>
    <row r="139" spans="1:58">
      <c r="A139" s="215" t="s">
        <v>553</v>
      </c>
      <c r="B139" s="224" t="s">
        <v>589</v>
      </c>
      <c r="C139" s="225">
        <v>2017</v>
      </c>
      <c r="D139" s="218" t="s">
        <v>419</v>
      </c>
      <c r="F139" s="52" t="str">
        <f>IFERROR(INDEX('Stage 2 System Breakdown'!$B$12:$B$200,MATCH(0,INDEX(COUNTIF($F$1:F138,'Stage 2 System Breakdown'!$B$12:$B$200),0,0),0)),"")</f>
        <v/>
      </c>
      <c r="G139" s="52" t="str">
        <f>IFERROR(INDEX('Stage 2 System Breakdown'!$D$12:$D$200,MATCH(0,INDEX(COUNTIF($G$1:G138,'Stage 2 System Breakdown'!$D$12:$D$200),0,0),0)),"")</f>
        <v/>
      </c>
      <c r="H139" s="52" t="str">
        <f>IFERROR(INDEX('Stage 2 System Breakdown'!$F$12:$F$200,MATCH(0,INDEX(COUNTIF($H$1:H138,'Stage 2 System Breakdown'!$F$12:$F$200),0,0),0)),"")</f>
        <v/>
      </c>
      <c r="L139" s="69" t="str" cm="1">
        <f t="array" ref="L139">IFERROR(INDEX('Stage 1 Requirements Definition'!$E$12:$E$200,MATCH(0,INDEX(COUNTIF($L$1:L138,'Stage 1 Requirements Definition'!$E$12:$E$200),0,0),0)),"")</f>
        <v/>
      </c>
      <c r="AC139" s="52">
        <f>COUNTIF('Stage 2 FMECA'!$G$13:$G$201,AB139)</f>
        <v>0</v>
      </c>
      <c r="AE139" s="52" t="str">
        <f t="array" ref="AE139">IFERROR(INDEX($AB$2:$AB$504,SMALL(IF($AC$2:$AC$504&lt;&gt;0,ROW($AB$2:$AB$504)-ROW($AB$2)+1),ROWS($AB$2:AB139))),"")</f>
        <v/>
      </c>
      <c r="AF139" s="52" t="str">
        <f t="shared" si="13"/>
        <v/>
      </c>
      <c r="AJ139" s="67" t="str">
        <f t="shared" ca="1" si="14"/>
        <v/>
      </c>
      <c r="AK139" s="65" t="str">
        <f t="shared" ca="1" si="15"/>
        <v/>
      </c>
      <c r="AL139" s="65" t="str">
        <f t="shared" ca="1" si="16"/>
        <v/>
      </c>
      <c r="AX139" s="52" t="s">
        <v>503</v>
      </c>
      <c r="AZ139" s="52" t="str">
        <f>IF(ISNUMBER(SEARCH('Standard Search'!$C$11,HiddenSheet!B139)),HiddenSheet!B139,"")</f>
        <v/>
      </c>
      <c r="BA139" s="52" t="str">
        <f t="array" ref="BA139">IFERROR(INDEX($AZ$2:$AZ$504,SMALL(IF($AZ$2:$AZ$504&lt;&gt;"",ROW($AZ$2:$AZ$504)-ROW($AZ$2)+1,""),ROW(BA139)-ROW($BA$2)+1)),"")</f>
        <v/>
      </c>
      <c r="BD139" s="52" t="b">
        <v>0</v>
      </c>
      <c r="BE139" s="52" t="str">
        <f t="array" ref="BE139">IFERROR(INDEX('Stage 3 TQP'!B147:B334,SMALL(IF(TRUE=$BD$2:$BD$200,ROW($BD$2:$BD$200)-ROW(BD139)+1),ROW(138:138))),"")</f>
        <v/>
      </c>
      <c r="BF139" s="52" t="str">
        <f t="array" ref="BF139">IFERROR(INDEX('Stage 3 TQP'!G142:G334,SMALL(IF(TRUE=$BD$2:$BD$200,ROW($BD$2:$BD$200)-ROW(BE139)+1),ROW(138:138))),"")</f>
        <v/>
      </c>
    </row>
    <row r="140" spans="1:58">
      <c r="A140" s="215" t="s">
        <v>553</v>
      </c>
      <c r="B140" s="224" t="s">
        <v>590</v>
      </c>
      <c r="C140" s="225">
        <v>2018</v>
      </c>
      <c r="D140" s="218" t="s">
        <v>419</v>
      </c>
      <c r="F140" s="52" t="str">
        <f>IFERROR(INDEX('Stage 2 System Breakdown'!$B$12:$B$200,MATCH(0,INDEX(COUNTIF($F$1:F139,'Stage 2 System Breakdown'!$B$12:$B$200),0,0),0)),"")</f>
        <v/>
      </c>
      <c r="G140" s="52" t="str">
        <f>IFERROR(INDEX('Stage 2 System Breakdown'!$D$12:$D$200,MATCH(0,INDEX(COUNTIF($G$1:G139,'Stage 2 System Breakdown'!$D$12:$D$200),0,0),0)),"")</f>
        <v/>
      </c>
      <c r="H140" s="52" t="str">
        <f>IFERROR(INDEX('Stage 2 System Breakdown'!$F$12:$F$200,MATCH(0,INDEX(COUNTIF($H$1:H139,'Stage 2 System Breakdown'!$F$12:$F$200),0,0),0)),"")</f>
        <v/>
      </c>
      <c r="L140" s="69" t="str" cm="1">
        <f t="array" ref="L140">IFERROR(INDEX('Stage 1 Requirements Definition'!$E$12:$E$200,MATCH(0,INDEX(COUNTIF($L$1:L139,'Stage 1 Requirements Definition'!$E$12:$E$200),0,0),0)),"")</f>
        <v/>
      </c>
      <c r="AC140" s="52">
        <f>COUNTIF('Stage 2 FMECA'!$G$13:$G$201,AB140)</f>
        <v>0</v>
      </c>
      <c r="AE140" s="52" t="str">
        <f t="array" ref="AE140">IFERROR(INDEX($AB$2:$AB$504,SMALL(IF($AC$2:$AC$504&lt;&gt;0,ROW($AB$2:$AB$504)-ROW($AB$2)+1),ROWS($AB$2:AB140))),"")</f>
        <v/>
      </c>
      <c r="AF140" s="52" t="str">
        <f t="shared" si="13"/>
        <v/>
      </c>
      <c r="AJ140" s="67" t="str">
        <f t="shared" ca="1" si="14"/>
        <v/>
      </c>
      <c r="AK140" s="65" t="str">
        <f t="shared" ca="1" si="15"/>
        <v/>
      </c>
      <c r="AL140" s="65" t="str">
        <f t="shared" ca="1" si="16"/>
        <v/>
      </c>
      <c r="AX140" s="52" t="s">
        <v>503</v>
      </c>
      <c r="AZ140" s="52" t="str">
        <f>IF(ISNUMBER(SEARCH('Standard Search'!$C$11,HiddenSheet!B140)),HiddenSheet!B140,"")</f>
        <v/>
      </c>
      <c r="BA140" s="52" t="str">
        <f t="array" ref="BA140">IFERROR(INDEX($AZ$2:$AZ$504,SMALL(IF($AZ$2:$AZ$504&lt;&gt;"",ROW($AZ$2:$AZ$504)-ROW($AZ$2)+1,""),ROW(BA140)-ROW($BA$2)+1)),"")</f>
        <v/>
      </c>
      <c r="BD140" s="52" t="b">
        <v>0</v>
      </c>
      <c r="BE140" s="52" t="str">
        <f t="array" ref="BE140">IFERROR(INDEX('Stage 3 TQP'!B148:B335,SMALL(IF(TRUE=$BD$2:$BD$200,ROW($BD$2:$BD$200)-ROW(BD140)+1),ROW(139:139))),"")</f>
        <v/>
      </c>
      <c r="BF140" s="52" t="str">
        <f t="array" ref="BF140">IFERROR(INDEX('Stage 3 TQP'!G143:G335,SMALL(IF(TRUE=$BD$2:$BD$200,ROW($BD$2:$BD$200)-ROW(BE140)+1),ROW(139:139))),"")</f>
        <v/>
      </c>
    </row>
    <row r="141" spans="1:58">
      <c r="A141" s="215" t="s">
        <v>553</v>
      </c>
      <c r="B141" s="224" t="s">
        <v>591</v>
      </c>
      <c r="C141" s="225">
        <v>2016</v>
      </c>
      <c r="D141" s="218" t="s">
        <v>419</v>
      </c>
      <c r="F141" s="52" t="str">
        <f>IFERROR(INDEX('Stage 2 System Breakdown'!$B$12:$B$200,MATCH(0,INDEX(COUNTIF($F$1:F140,'Stage 2 System Breakdown'!$B$12:$B$200),0,0),0)),"")</f>
        <v/>
      </c>
      <c r="G141" s="52" t="str">
        <f>IFERROR(INDEX('Stage 2 System Breakdown'!$D$12:$D$200,MATCH(0,INDEX(COUNTIF($G$1:G140,'Stage 2 System Breakdown'!$D$12:$D$200),0,0),0)),"")</f>
        <v/>
      </c>
      <c r="H141" s="52" t="str">
        <f>IFERROR(INDEX('Stage 2 System Breakdown'!$F$12:$F$200,MATCH(0,INDEX(COUNTIF($H$1:H140,'Stage 2 System Breakdown'!$F$12:$F$200),0,0),0)),"")</f>
        <v/>
      </c>
      <c r="L141" s="69" t="str" cm="1">
        <f t="array" ref="L141">IFERROR(INDEX('Stage 1 Requirements Definition'!$E$12:$E$200,MATCH(0,INDEX(COUNTIF($L$1:L140,'Stage 1 Requirements Definition'!$E$12:$E$200),0,0),0)),"")</f>
        <v/>
      </c>
      <c r="AC141" s="52">
        <f>COUNTIF('Stage 2 FMECA'!$G$13:$G$201,AB141)</f>
        <v>0</v>
      </c>
      <c r="AE141" s="52" t="str">
        <f t="array" ref="AE141">IFERROR(INDEX($AB$2:$AB$504,SMALL(IF($AC$2:$AC$504&lt;&gt;0,ROW($AB$2:$AB$504)-ROW($AB$2)+1),ROWS($AB$2:AB141))),"")</f>
        <v/>
      </c>
      <c r="AF141" s="52" t="str">
        <f t="shared" si="13"/>
        <v/>
      </c>
      <c r="AJ141" s="67" t="str">
        <f t="shared" ca="1" si="14"/>
        <v/>
      </c>
      <c r="AK141" s="65" t="str">
        <f t="shared" ca="1" si="15"/>
        <v/>
      </c>
      <c r="AL141" s="65" t="str">
        <f t="shared" ca="1" si="16"/>
        <v/>
      </c>
      <c r="AX141" s="52" t="s">
        <v>503</v>
      </c>
      <c r="AZ141" s="52" t="str">
        <f>IF(ISNUMBER(SEARCH('Standard Search'!$C$11,HiddenSheet!B141)),HiddenSheet!B141,"")</f>
        <v/>
      </c>
      <c r="BA141" s="52" t="str">
        <f t="array" ref="BA141">IFERROR(INDEX($AZ$2:$AZ$504,SMALL(IF($AZ$2:$AZ$504&lt;&gt;"",ROW($AZ$2:$AZ$504)-ROW($AZ$2)+1,""),ROW(BA141)-ROW($BA$2)+1)),"")</f>
        <v/>
      </c>
      <c r="BD141" s="52" t="b">
        <v>0</v>
      </c>
      <c r="BE141" s="52" t="str">
        <f t="array" ref="BE141">IFERROR(INDEX('Stage 3 TQP'!B149:B336,SMALL(IF(TRUE=$BD$2:$BD$200,ROW($BD$2:$BD$200)-ROW(BD141)+1),ROW(140:140))),"")</f>
        <v/>
      </c>
      <c r="BF141" s="52" t="str">
        <f t="array" ref="BF141">IFERROR(INDEX('Stage 3 TQP'!G144:G336,SMALL(IF(TRUE=$BD$2:$BD$200,ROW($BD$2:$BD$200)-ROW(BE141)+1),ROW(140:140))),"")</f>
        <v/>
      </c>
    </row>
    <row r="142" spans="1:58">
      <c r="A142" s="215" t="s">
        <v>553</v>
      </c>
      <c r="B142" s="224" t="s">
        <v>592</v>
      </c>
      <c r="C142" s="225">
        <v>2015</v>
      </c>
      <c r="D142" s="218" t="s">
        <v>542</v>
      </c>
      <c r="F142" s="52" t="str">
        <f>IFERROR(INDEX('Stage 2 System Breakdown'!$B$12:$B$200,MATCH(0,INDEX(COUNTIF($F$1:F141,'Stage 2 System Breakdown'!$B$12:$B$200),0,0),0)),"")</f>
        <v/>
      </c>
      <c r="G142" s="52" t="str">
        <f>IFERROR(INDEX('Stage 2 System Breakdown'!$D$12:$D$200,MATCH(0,INDEX(COUNTIF($G$1:G141,'Stage 2 System Breakdown'!$D$12:$D$200),0,0),0)),"")</f>
        <v/>
      </c>
      <c r="H142" s="52" t="str">
        <f>IFERROR(INDEX('Stage 2 System Breakdown'!$F$12:$F$200,MATCH(0,INDEX(COUNTIF($H$1:H141,'Stage 2 System Breakdown'!$F$12:$F$200),0,0),0)),"")</f>
        <v/>
      </c>
      <c r="L142" s="69" t="str" cm="1">
        <f t="array" ref="L142">IFERROR(INDEX('Stage 1 Requirements Definition'!$E$12:$E$200,MATCH(0,INDEX(COUNTIF($L$1:L141,'Stage 1 Requirements Definition'!$E$12:$E$200),0,0),0)),"")</f>
        <v/>
      </c>
      <c r="AC142" s="52">
        <f>COUNTIF('Stage 2 FMECA'!$G$13:$G$201,AB142)</f>
        <v>0</v>
      </c>
      <c r="AE142" s="52" t="str">
        <f t="array" ref="AE142">IFERROR(INDEX($AB$2:$AB$504,SMALL(IF($AC$2:$AC$504&lt;&gt;0,ROW($AB$2:$AB$504)-ROW($AB$2)+1),ROWS($AB$2:AB142))),"")</f>
        <v/>
      </c>
      <c r="AF142" s="52" t="str">
        <f t="shared" si="13"/>
        <v/>
      </c>
      <c r="AJ142" s="67" t="str">
        <f t="shared" ca="1" si="14"/>
        <v/>
      </c>
      <c r="AK142" s="65" t="str">
        <f t="shared" ca="1" si="15"/>
        <v/>
      </c>
      <c r="AL142" s="65" t="str">
        <f t="shared" ca="1" si="16"/>
        <v/>
      </c>
      <c r="AX142" s="52" t="s">
        <v>503</v>
      </c>
      <c r="AZ142" s="52" t="str">
        <f>IF(ISNUMBER(SEARCH('Standard Search'!$C$11,HiddenSheet!B142)),HiddenSheet!B142,"")</f>
        <v/>
      </c>
      <c r="BA142" s="52" t="str">
        <f t="array" ref="BA142">IFERROR(INDEX($AZ$2:$AZ$504,SMALL(IF($AZ$2:$AZ$504&lt;&gt;"",ROW($AZ$2:$AZ$504)-ROW($AZ$2)+1,""),ROW(BA142)-ROW($BA$2)+1)),"")</f>
        <v/>
      </c>
      <c r="BD142" s="52" t="b">
        <v>0</v>
      </c>
      <c r="BE142" s="52" t="str">
        <f t="array" ref="BE142">IFERROR(INDEX('Stage 3 TQP'!B150:B337,SMALL(IF(TRUE=$BD$2:$BD$200,ROW($BD$2:$BD$200)-ROW(BD142)+1),ROW(141:141))),"")</f>
        <v/>
      </c>
      <c r="BF142" s="52" t="str">
        <f t="array" ref="BF142">IFERROR(INDEX('Stage 3 TQP'!G145:G337,SMALL(IF(TRUE=$BD$2:$BD$200,ROW($BD$2:$BD$200)-ROW(BE142)+1),ROW(141:141))),"")</f>
        <v/>
      </c>
    </row>
    <row r="143" spans="1:58">
      <c r="A143" s="215" t="s">
        <v>553</v>
      </c>
      <c r="B143" s="224" t="s">
        <v>593</v>
      </c>
      <c r="C143" s="225">
        <v>2018</v>
      </c>
      <c r="D143" s="218" t="s">
        <v>542</v>
      </c>
      <c r="F143" s="52" t="str">
        <f>IFERROR(INDEX('Stage 2 System Breakdown'!$B$12:$B$200,MATCH(0,INDEX(COUNTIF($F$1:F142,'Stage 2 System Breakdown'!$B$12:$B$200),0,0),0)),"")</f>
        <v/>
      </c>
      <c r="G143" s="52" t="str">
        <f>IFERROR(INDEX('Stage 2 System Breakdown'!$D$12:$D$200,MATCH(0,INDEX(COUNTIF($G$1:G142,'Stage 2 System Breakdown'!$D$12:$D$200),0,0),0)),"")</f>
        <v/>
      </c>
      <c r="H143" s="52" t="str">
        <f>IFERROR(INDEX('Stage 2 System Breakdown'!$F$12:$F$200,MATCH(0,INDEX(COUNTIF($H$1:H142,'Stage 2 System Breakdown'!$F$12:$F$200),0,0),0)),"")</f>
        <v/>
      </c>
      <c r="L143" s="69" t="str" cm="1">
        <f t="array" ref="L143">IFERROR(INDEX('Stage 1 Requirements Definition'!$E$12:$E$200,MATCH(0,INDEX(COUNTIF($L$1:L142,'Stage 1 Requirements Definition'!$E$12:$E$200),0,0),0)),"")</f>
        <v/>
      </c>
      <c r="AC143" s="52">
        <f>COUNTIF('Stage 2 FMECA'!$G$13:$G$201,AB143)</f>
        <v>0</v>
      </c>
      <c r="AE143" s="52" t="str">
        <f t="array" ref="AE143">IFERROR(INDEX($AB$2:$AB$504,SMALL(IF($AC$2:$AC$504&lt;&gt;0,ROW($AB$2:$AB$504)-ROW($AB$2)+1),ROWS($AB$2:AB143))),"")</f>
        <v/>
      </c>
      <c r="AF143" s="52" t="str">
        <f t="shared" si="13"/>
        <v/>
      </c>
      <c r="AJ143" s="67" t="str">
        <f t="shared" ca="1" si="14"/>
        <v/>
      </c>
      <c r="AK143" s="65" t="str">
        <f t="shared" ca="1" si="15"/>
        <v/>
      </c>
      <c r="AL143" s="65" t="str">
        <f t="shared" ca="1" si="16"/>
        <v/>
      </c>
      <c r="AX143" s="52" t="s">
        <v>503</v>
      </c>
      <c r="AZ143" s="52" t="str">
        <f>IF(ISNUMBER(SEARCH('Standard Search'!$C$11,HiddenSheet!B143)),HiddenSheet!B143,"")</f>
        <v/>
      </c>
      <c r="BA143" s="52" t="str">
        <f t="array" ref="BA143">IFERROR(INDEX($AZ$2:$AZ$504,SMALL(IF($AZ$2:$AZ$504&lt;&gt;"",ROW($AZ$2:$AZ$504)-ROW($AZ$2)+1,""),ROW(BA143)-ROW($BA$2)+1)),"")</f>
        <v/>
      </c>
      <c r="BD143" s="52" t="b">
        <v>0</v>
      </c>
      <c r="BE143" s="52" t="str">
        <f t="array" ref="BE143">IFERROR(INDEX('Stage 3 TQP'!B151:B338,SMALL(IF(TRUE=$BD$2:$BD$200,ROW($BD$2:$BD$200)-ROW(BD143)+1),ROW(142:142))),"")</f>
        <v/>
      </c>
      <c r="BF143" s="52" t="str">
        <f t="array" ref="BF143">IFERROR(INDEX('Stage 3 TQP'!G146:G338,SMALL(IF(TRUE=$BD$2:$BD$200,ROW($BD$2:$BD$200)-ROW(BE143)+1),ROW(142:142))),"")</f>
        <v/>
      </c>
    </row>
    <row r="144" spans="1:58">
      <c r="A144" s="215" t="s">
        <v>553</v>
      </c>
      <c r="B144" s="224" t="s">
        <v>594</v>
      </c>
      <c r="C144" s="217">
        <v>2017</v>
      </c>
      <c r="D144" s="218" t="s">
        <v>595</v>
      </c>
      <c r="F144" s="52" t="str">
        <f>IFERROR(INDEX('Stage 2 System Breakdown'!$B$12:$B$200,MATCH(0,INDEX(COUNTIF($F$1:F143,'Stage 2 System Breakdown'!$B$12:$B$200),0,0),0)),"")</f>
        <v/>
      </c>
      <c r="G144" s="52" t="str">
        <f>IFERROR(INDEX('Stage 2 System Breakdown'!$D$12:$D$200,MATCH(0,INDEX(COUNTIF($G$1:G143,'Stage 2 System Breakdown'!$D$12:$D$200),0,0),0)),"")</f>
        <v/>
      </c>
      <c r="H144" s="52" t="str">
        <f>IFERROR(INDEX('Stage 2 System Breakdown'!$F$12:$F$200,MATCH(0,INDEX(COUNTIF($H$1:H143,'Stage 2 System Breakdown'!$F$12:$F$200),0,0),0)),"")</f>
        <v/>
      </c>
      <c r="L144" s="69" t="str" cm="1">
        <f t="array" ref="L144">IFERROR(INDEX('Stage 1 Requirements Definition'!$E$12:$E$200,MATCH(0,INDEX(COUNTIF($L$1:L143,'Stage 1 Requirements Definition'!$E$12:$E$200),0,0),0)),"")</f>
        <v/>
      </c>
      <c r="AC144" s="52">
        <f>COUNTIF('Stage 2 FMECA'!$G$13:$G$201,AB144)</f>
        <v>0</v>
      </c>
      <c r="AE144" s="52" t="str">
        <f t="array" ref="AE144">IFERROR(INDEX($AB$2:$AB$504,SMALL(IF($AC$2:$AC$504&lt;&gt;0,ROW($AB$2:$AB$504)-ROW($AB$2)+1),ROWS($AB$2:AB144))),"")</f>
        <v/>
      </c>
      <c r="AF144" s="52" t="str">
        <f t="shared" si="13"/>
        <v/>
      </c>
      <c r="AJ144" s="67" t="str">
        <f t="shared" ca="1" si="14"/>
        <v/>
      </c>
      <c r="AK144" s="65" t="str">
        <f t="shared" ca="1" si="15"/>
        <v/>
      </c>
      <c r="AL144" s="65" t="str">
        <f t="shared" ca="1" si="16"/>
        <v/>
      </c>
      <c r="AX144" s="52" t="s">
        <v>503</v>
      </c>
      <c r="AZ144" s="52" t="str">
        <f>IF(ISNUMBER(SEARCH('Standard Search'!$C$11,HiddenSheet!B144)),HiddenSheet!B144,"")</f>
        <v/>
      </c>
      <c r="BA144" s="52" t="str">
        <f t="array" ref="BA144">IFERROR(INDEX($AZ$2:$AZ$504,SMALL(IF($AZ$2:$AZ$504&lt;&gt;"",ROW($AZ$2:$AZ$504)-ROW($AZ$2)+1,""),ROW(BA144)-ROW($BA$2)+1)),"")</f>
        <v/>
      </c>
      <c r="BD144" s="52" t="b">
        <v>0</v>
      </c>
      <c r="BE144" s="52" t="str">
        <f t="array" ref="BE144">IFERROR(INDEX('Stage 3 TQP'!B152:B339,SMALL(IF(TRUE=$BD$2:$BD$200,ROW($BD$2:$BD$200)-ROW(BD144)+1),ROW(143:143))),"")</f>
        <v/>
      </c>
      <c r="BF144" s="52" t="str">
        <f t="array" ref="BF144">IFERROR(INDEX('Stage 3 TQP'!G147:G339,SMALL(IF(TRUE=$BD$2:$BD$200,ROW($BD$2:$BD$200)-ROW(BE144)+1),ROW(143:143))),"")</f>
        <v/>
      </c>
    </row>
    <row r="145" spans="1:58">
      <c r="A145" s="215" t="s">
        <v>553</v>
      </c>
      <c r="B145" s="224" t="s">
        <v>596</v>
      </c>
      <c r="C145" s="225">
        <v>2019</v>
      </c>
      <c r="D145" s="218" t="s">
        <v>595</v>
      </c>
      <c r="F145" s="52" t="str">
        <f>IFERROR(INDEX('Stage 2 System Breakdown'!$B$12:$B$200,MATCH(0,INDEX(COUNTIF($F$1:F144,'Stage 2 System Breakdown'!$B$12:$B$200),0,0),0)),"")</f>
        <v/>
      </c>
      <c r="G145" s="52" t="str">
        <f>IFERROR(INDEX('Stage 2 System Breakdown'!$D$12:$D$200,MATCH(0,INDEX(COUNTIF($G$1:G144,'Stage 2 System Breakdown'!$D$12:$D$200),0,0),0)),"")</f>
        <v/>
      </c>
      <c r="H145" s="52" t="str">
        <f>IFERROR(INDEX('Stage 2 System Breakdown'!$F$12:$F$200,MATCH(0,INDEX(COUNTIF($H$1:H144,'Stage 2 System Breakdown'!$F$12:$F$200),0,0),0)),"")</f>
        <v/>
      </c>
      <c r="L145" s="69" t="str" cm="1">
        <f t="array" ref="L145">IFERROR(INDEX('Stage 1 Requirements Definition'!$E$12:$E$200,MATCH(0,INDEX(COUNTIF($L$1:L144,'Stage 1 Requirements Definition'!$E$12:$E$200),0,0),0)),"")</f>
        <v/>
      </c>
      <c r="AC145" s="52">
        <f>COUNTIF('Stage 2 FMECA'!$G$13:$G$201,AB145)</f>
        <v>0</v>
      </c>
      <c r="AE145" s="52" t="str">
        <f t="array" ref="AE145">IFERROR(INDEX($AB$2:$AB$504,SMALL(IF($AC$2:$AC$504&lt;&gt;0,ROW($AB$2:$AB$504)-ROW($AB$2)+1),ROWS($AB$2:AB145))),"")</f>
        <v/>
      </c>
      <c r="AF145" s="52" t="str">
        <f t="shared" si="13"/>
        <v/>
      </c>
      <c r="AJ145" s="67" t="str">
        <f t="shared" ca="1" si="14"/>
        <v/>
      </c>
      <c r="AK145" s="65" t="str">
        <f t="shared" ca="1" si="15"/>
        <v/>
      </c>
      <c r="AL145" s="65" t="str">
        <f t="shared" ca="1" si="16"/>
        <v/>
      </c>
      <c r="AX145" s="52" t="s">
        <v>503</v>
      </c>
      <c r="AZ145" s="52" t="str">
        <f>IF(ISNUMBER(SEARCH('Standard Search'!$C$11,HiddenSheet!B145)),HiddenSheet!B145,"")</f>
        <v/>
      </c>
      <c r="BA145" s="52" t="str">
        <f t="array" ref="BA145">IFERROR(INDEX($AZ$2:$AZ$504,SMALL(IF($AZ$2:$AZ$504&lt;&gt;"",ROW($AZ$2:$AZ$504)-ROW($AZ$2)+1,""),ROW(BA145)-ROW($BA$2)+1)),"")</f>
        <v/>
      </c>
      <c r="BD145" s="52" t="b">
        <v>0</v>
      </c>
      <c r="BE145" s="52" t="str">
        <f t="array" ref="BE145">IFERROR(INDEX('Stage 3 TQP'!B153:B340,SMALL(IF(TRUE=$BD$2:$BD$200,ROW($BD$2:$BD$200)-ROW(BD145)+1),ROW(144:144))),"")</f>
        <v/>
      </c>
      <c r="BF145" s="52" t="str">
        <f t="array" ref="BF145">IFERROR(INDEX('Stage 3 TQP'!G148:G340,SMALL(IF(TRUE=$BD$2:$BD$200,ROW($BD$2:$BD$200)-ROW(BE145)+1),ROW(144:144))),"")</f>
        <v/>
      </c>
    </row>
    <row r="146" spans="1:58">
      <c r="A146" s="215" t="s">
        <v>553</v>
      </c>
      <c r="B146" s="224" t="s">
        <v>597</v>
      </c>
      <c r="C146" s="225">
        <v>2018</v>
      </c>
      <c r="D146" s="218" t="s">
        <v>595</v>
      </c>
      <c r="F146" s="52" t="str">
        <f>IFERROR(INDEX('Stage 2 System Breakdown'!$B$12:$B$200,MATCH(0,INDEX(COUNTIF($F$1:F145,'Stage 2 System Breakdown'!$B$12:$B$200),0,0),0)),"")</f>
        <v/>
      </c>
      <c r="G146" s="52" t="str">
        <f>IFERROR(INDEX('Stage 2 System Breakdown'!$D$12:$D$200,MATCH(0,INDEX(COUNTIF($G$1:G145,'Stage 2 System Breakdown'!$D$12:$D$200),0,0),0)),"")</f>
        <v/>
      </c>
      <c r="H146" s="52" t="str">
        <f>IFERROR(INDEX('Stage 2 System Breakdown'!$F$12:$F$200,MATCH(0,INDEX(COUNTIF($H$1:H145,'Stage 2 System Breakdown'!$F$12:$F$200),0,0),0)),"")</f>
        <v/>
      </c>
      <c r="L146" s="69" t="str" cm="1">
        <f t="array" ref="L146">IFERROR(INDEX('Stage 1 Requirements Definition'!$E$12:$E$200,MATCH(0,INDEX(COUNTIF($L$1:L145,'Stage 1 Requirements Definition'!$E$12:$E$200),0,0),0)),"")</f>
        <v/>
      </c>
      <c r="AC146" s="52">
        <f>COUNTIF('Stage 2 FMECA'!$G$13:$G$201,AB146)</f>
        <v>0</v>
      </c>
      <c r="AE146" s="52" t="str">
        <f t="array" ref="AE146">IFERROR(INDEX($AB$2:$AB$504,SMALL(IF($AC$2:$AC$504&lt;&gt;0,ROW($AB$2:$AB$504)-ROW($AB$2)+1),ROWS($AB$2:AB146))),"")</f>
        <v/>
      </c>
      <c r="AF146" s="52" t="str">
        <f t="shared" si="13"/>
        <v/>
      </c>
      <c r="AJ146" s="67" t="str">
        <f t="shared" ca="1" si="14"/>
        <v/>
      </c>
      <c r="AK146" s="65" t="str">
        <f t="shared" ca="1" si="15"/>
        <v/>
      </c>
      <c r="AL146" s="65" t="str">
        <f t="shared" ca="1" si="16"/>
        <v/>
      </c>
      <c r="AX146" s="52" t="s">
        <v>503</v>
      </c>
      <c r="AZ146" s="52" t="str">
        <f>IF(ISNUMBER(SEARCH('Standard Search'!$C$11,HiddenSheet!B146)),HiddenSheet!B146,"")</f>
        <v/>
      </c>
      <c r="BA146" s="52" t="str">
        <f t="array" ref="BA146">IFERROR(INDEX($AZ$2:$AZ$504,SMALL(IF($AZ$2:$AZ$504&lt;&gt;"",ROW($AZ$2:$AZ$504)-ROW($AZ$2)+1,""),ROW(BA146)-ROW($BA$2)+1)),"")</f>
        <v/>
      </c>
      <c r="BD146" s="52" t="b">
        <v>0</v>
      </c>
      <c r="BE146" s="52" t="str">
        <f t="array" ref="BE146">IFERROR(INDEX('Stage 3 TQP'!B154:B341,SMALL(IF(TRUE=$BD$2:$BD$200,ROW($BD$2:$BD$200)-ROW(BD146)+1),ROW(145:145))),"")</f>
        <v/>
      </c>
      <c r="BF146" s="52" t="str">
        <f t="array" ref="BF146">IFERROR(INDEX('Stage 3 TQP'!G149:G341,SMALL(IF(TRUE=$BD$2:$BD$200,ROW($BD$2:$BD$200)-ROW(BE146)+1),ROW(145:145))),"")</f>
        <v/>
      </c>
    </row>
    <row r="147" spans="1:58">
      <c r="A147" s="215" t="s">
        <v>553</v>
      </c>
      <c r="B147" s="224" t="s">
        <v>598</v>
      </c>
      <c r="C147" s="225">
        <v>2021</v>
      </c>
      <c r="D147" s="218" t="s">
        <v>595</v>
      </c>
      <c r="F147" s="52" t="str">
        <f>IFERROR(INDEX('Stage 2 System Breakdown'!$B$12:$B$200,MATCH(0,INDEX(COUNTIF($F$1:F146,'Stage 2 System Breakdown'!$B$12:$B$200),0,0),0)),"")</f>
        <v/>
      </c>
      <c r="G147" s="52" t="str">
        <f>IFERROR(INDEX('Stage 2 System Breakdown'!$D$12:$D$200,MATCH(0,INDEX(COUNTIF($G$1:G146,'Stage 2 System Breakdown'!$D$12:$D$200),0,0),0)),"")</f>
        <v/>
      </c>
      <c r="H147" s="52" t="str">
        <f>IFERROR(INDEX('Stage 2 System Breakdown'!$F$12:$F$200,MATCH(0,INDEX(COUNTIF($H$1:H146,'Stage 2 System Breakdown'!$F$12:$F$200),0,0),0)),"")</f>
        <v/>
      </c>
      <c r="L147" s="69" t="str" cm="1">
        <f t="array" ref="L147">IFERROR(INDEX('Stage 1 Requirements Definition'!$E$12:$E$200,MATCH(0,INDEX(COUNTIF($L$1:L146,'Stage 1 Requirements Definition'!$E$12:$E$200),0,0),0)),"")</f>
        <v/>
      </c>
      <c r="AC147" s="52">
        <f>COUNTIF('Stage 2 FMECA'!$G$13:$G$201,AB147)</f>
        <v>0</v>
      </c>
      <c r="AE147" s="52" t="str">
        <f t="array" ref="AE147">IFERROR(INDEX($AB$2:$AB$504,SMALL(IF($AC$2:$AC$504&lt;&gt;0,ROW($AB$2:$AB$504)-ROW($AB$2)+1),ROWS($AB$2:AB147))),"")</f>
        <v/>
      </c>
      <c r="AF147" s="52" t="str">
        <f t="shared" si="13"/>
        <v/>
      </c>
      <c r="AJ147" s="67" t="str">
        <f t="shared" ca="1" si="14"/>
        <v/>
      </c>
      <c r="AK147" s="65" t="str">
        <f t="shared" ca="1" si="15"/>
        <v/>
      </c>
      <c r="AL147" s="65" t="str">
        <f t="shared" ca="1" si="16"/>
        <v/>
      </c>
      <c r="AX147" s="52" t="s">
        <v>503</v>
      </c>
      <c r="AZ147" s="52" t="str">
        <f>IF(ISNUMBER(SEARCH('Standard Search'!$C$11,HiddenSheet!B147)),HiddenSheet!B147,"")</f>
        <v/>
      </c>
      <c r="BA147" s="52" t="str">
        <f t="array" ref="BA147">IFERROR(INDEX($AZ$2:$AZ$504,SMALL(IF($AZ$2:$AZ$504&lt;&gt;"",ROW($AZ$2:$AZ$504)-ROW($AZ$2)+1,""),ROW(BA147)-ROW($BA$2)+1)),"")</f>
        <v/>
      </c>
      <c r="BD147" s="52" t="b">
        <v>0</v>
      </c>
      <c r="BE147" s="52" t="str">
        <f t="array" ref="BE147">IFERROR(INDEX('Stage 3 TQP'!B155:B342,SMALL(IF(TRUE=$BD$2:$BD$200,ROW($BD$2:$BD$200)-ROW(BD147)+1),ROW(146:146))),"")</f>
        <v/>
      </c>
      <c r="BF147" s="52" t="str">
        <f t="array" ref="BF147">IFERROR(INDEX('Stage 3 TQP'!G150:G342,SMALL(IF(TRUE=$BD$2:$BD$200,ROW($BD$2:$BD$200)-ROW(BE147)+1),ROW(146:146))),"")</f>
        <v/>
      </c>
    </row>
    <row r="148" spans="1:58">
      <c r="A148" s="215" t="s">
        <v>553</v>
      </c>
      <c r="B148" s="224" t="s">
        <v>599</v>
      </c>
      <c r="C148" s="225">
        <v>2018</v>
      </c>
      <c r="D148" s="218" t="s">
        <v>362</v>
      </c>
      <c r="F148" s="52" t="str">
        <f>IFERROR(INDEX('Stage 2 System Breakdown'!$B$12:$B$200,MATCH(0,INDEX(COUNTIF($F$1:F147,'Stage 2 System Breakdown'!$B$12:$B$200),0,0),0)),"")</f>
        <v/>
      </c>
      <c r="G148" s="52" t="str">
        <f>IFERROR(INDEX('Stage 2 System Breakdown'!$D$12:$D$200,MATCH(0,INDEX(COUNTIF($G$1:G147,'Stage 2 System Breakdown'!$D$12:$D$200),0,0),0)),"")</f>
        <v/>
      </c>
      <c r="H148" s="52" t="str">
        <f>IFERROR(INDEX('Stage 2 System Breakdown'!$F$12:$F$200,MATCH(0,INDEX(COUNTIF($H$1:H147,'Stage 2 System Breakdown'!$F$12:$F$200),0,0),0)),"")</f>
        <v/>
      </c>
      <c r="L148" s="69" t="str" cm="1">
        <f t="array" ref="L148">IFERROR(INDEX('Stage 1 Requirements Definition'!$E$12:$E$200,MATCH(0,INDEX(COUNTIF($L$1:L147,'Stage 1 Requirements Definition'!$E$12:$E$200),0,0),0)),"")</f>
        <v/>
      </c>
      <c r="AC148" s="52">
        <f>COUNTIF('Stage 2 FMECA'!$G$13:$G$201,AB148)</f>
        <v>0</v>
      </c>
      <c r="AE148" s="52" t="str">
        <f t="array" ref="AE148">IFERROR(INDEX($AB$2:$AB$504,SMALL(IF($AC$2:$AC$504&lt;&gt;0,ROW($AB$2:$AB$504)-ROW($AB$2)+1),ROWS($AB$2:AB148))),"")</f>
        <v/>
      </c>
      <c r="AF148" s="52" t="str">
        <f t="shared" si="13"/>
        <v/>
      </c>
      <c r="AJ148" s="67" t="str">
        <f t="shared" ca="1" si="14"/>
        <v/>
      </c>
      <c r="AK148" s="65" t="str">
        <f t="shared" ca="1" si="15"/>
        <v/>
      </c>
      <c r="AL148" s="65" t="str">
        <f t="shared" ca="1" si="16"/>
        <v/>
      </c>
      <c r="AX148" s="52" t="s">
        <v>503</v>
      </c>
      <c r="AZ148" s="52" t="str">
        <f>IF(ISNUMBER(SEARCH('Standard Search'!$C$11,HiddenSheet!B148)),HiddenSheet!B148,"")</f>
        <v/>
      </c>
      <c r="BA148" s="52" t="str">
        <f t="array" ref="BA148">IFERROR(INDEX($AZ$2:$AZ$504,SMALL(IF($AZ$2:$AZ$504&lt;&gt;"",ROW($AZ$2:$AZ$504)-ROW($AZ$2)+1,""),ROW(BA148)-ROW($BA$2)+1)),"")</f>
        <v/>
      </c>
      <c r="BD148" s="52" t="b">
        <v>0</v>
      </c>
      <c r="BE148" s="52" t="str">
        <f t="array" ref="BE148">IFERROR(INDEX('Stage 3 TQP'!B156:B343,SMALL(IF(TRUE=$BD$2:$BD$200,ROW($BD$2:$BD$200)-ROW(BD148)+1),ROW(147:147))),"")</f>
        <v/>
      </c>
      <c r="BF148" s="52" t="str">
        <f t="array" ref="BF148">IFERROR(INDEX('Stage 3 TQP'!G151:G343,SMALL(IF(TRUE=$BD$2:$BD$200,ROW($BD$2:$BD$200)-ROW(BE148)+1),ROW(147:147))),"")</f>
        <v/>
      </c>
    </row>
    <row r="149" spans="1:58">
      <c r="A149" s="215" t="s">
        <v>553</v>
      </c>
      <c r="B149" s="224" t="s">
        <v>600</v>
      </c>
      <c r="C149" s="225">
        <v>2015</v>
      </c>
      <c r="D149" s="218" t="s">
        <v>320</v>
      </c>
      <c r="F149" s="52" t="str">
        <f>IFERROR(INDEX('Stage 2 System Breakdown'!$B$12:$B$200,MATCH(0,INDEX(COUNTIF($F$1:F148,'Stage 2 System Breakdown'!$B$12:$B$200),0,0),0)),"")</f>
        <v/>
      </c>
      <c r="G149" s="52" t="str">
        <f>IFERROR(INDEX('Stage 2 System Breakdown'!$D$12:$D$200,MATCH(0,INDEX(COUNTIF($G$1:G148,'Stage 2 System Breakdown'!$D$12:$D$200),0,0),0)),"")</f>
        <v/>
      </c>
      <c r="H149" s="52" t="str">
        <f>IFERROR(INDEX('Stage 2 System Breakdown'!$F$12:$F$200,MATCH(0,INDEX(COUNTIF($H$1:H148,'Stage 2 System Breakdown'!$F$12:$F$200),0,0),0)),"")</f>
        <v/>
      </c>
      <c r="L149" s="69" t="str" cm="1">
        <f t="array" ref="L149">IFERROR(INDEX('Stage 1 Requirements Definition'!$E$12:$E$200,MATCH(0,INDEX(COUNTIF($L$1:L148,'Stage 1 Requirements Definition'!$E$12:$E$200),0,0),0)),"")</f>
        <v/>
      </c>
      <c r="AC149" s="52">
        <f>COUNTIF('Stage 2 FMECA'!$G$13:$G$201,AB149)</f>
        <v>0</v>
      </c>
      <c r="AE149" s="52" t="str">
        <f t="array" ref="AE149">IFERROR(INDEX($AB$2:$AB$504,SMALL(IF($AC$2:$AC$504&lt;&gt;0,ROW($AB$2:$AB$504)-ROW($AB$2)+1),ROWS($AB$2:AB149))),"")</f>
        <v/>
      </c>
      <c r="AF149" s="52" t="str">
        <f t="shared" si="13"/>
        <v/>
      </c>
      <c r="AJ149" s="67" t="str">
        <f t="shared" ca="1" si="14"/>
        <v/>
      </c>
      <c r="AK149" s="65" t="str">
        <f t="shared" ca="1" si="15"/>
        <v/>
      </c>
      <c r="AL149" s="65" t="str">
        <f t="shared" ca="1" si="16"/>
        <v/>
      </c>
      <c r="AX149" s="52" t="s">
        <v>503</v>
      </c>
      <c r="AZ149" s="52" t="str">
        <f>IF(ISNUMBER(SEARCH('Standard Search'!$C$11,HiddenSheet!B149)),HiddenSheet!B149,"")</f>
        <v/>
      </c>
      <c r="BA149" s="52" t="str">
        <f t="array" ref="BA149">IFERROR(INDEX($AZ$2:$AZ$504,SMALL(IF($AZ$2:$AZ$504&lt;&gt;"",ROW($AZ$2:$AZ$504)-ROW($AZ$2)+1,""),ROW(BA149)-ROW($BA$2)+1)),"")</f>
        <v/>
      </c>
      <c r="BD149" s="52" t="b">
        <v>0</v>
      </c>
      <c r="BE149" s="52" t="str">
        <f t="array" ref="BE149">IFERROR(INDEX('Stage 3 TQP'!B157:B344,SMALL(IF(TRUE=$BD$2:$BD$200,ROW($BD$2:$BD$200)-ROW(BD149)+1),ROW(148:148))),"")</f>
        <v/>
      </c>
      <c r="BF149" s="52" t="str">
        <f t="array" ref="BF149">IFERROR(INDEX('Stage 3 TQP'!G152:G344,SMALL(IF(TRUE=$BD$2:$BD$200,ROW($BD$2:$BD$200)-ROW(BE149)+1),ROW(148:148))),"")</f>
        <v/>
      </c>
    </row>
    <row r="150" spans="1:58">
      <c r="A150" s="215" t="s">
        <v>553</v>
      </c>
      <c r="B150" s="224" t="s">
        <v>601</v>
      </c>
      <c r="C150" s="225">
        <v>2021</v>
      </c>
      <c r="D150" s="218" t="s">
        <v>320</v>
      </c>
      <c r="F150" s="52" t="str">
        <f>IFERROR(INDEX('Stage 2 System Breakdown'!$B$12:$B$200,MATCH(0,INDEX(COUNTIF($F$1:F149,'Stage 2 System Breakdown'!$B$12:$B$200),0,0),0)),"")</f>
        <v/>
      </c>
      <c r="G150" s="52" t="str">
        <f>IFERROR(INDEX('Stage 2 System Breakdown'!$D$12:$D$200,MATCH(0,INDEX(COUNTIF($G$1:G149,'Stage 2 System Breakdown'!$D$12:$D$200),0,0),0)),"")</f>
        <v/>
      </c>
      <c r="H150" s="52" t="str">
        <f>IFERROR(INDEX('Stage 2 System Breakdown'!$F$12:$F$200,MATCH(0,INDEX(COUNTIF($H$1:H149,'Stage 2 System Breakdown'!$F$12:$F$200),0,0),0)),"")</f>
        <v/>
      </c>
      <c r="L150" s="69" t="str" cm="1">
        <f t="array" ref="L150">IFERROR(INDEX('Stage 1 Requirements Definition'!$E$12:$E$200,MATCH(0,INDEX(COUNTIF($L$1:L149,'Stage 1 Requirements Definition'!$E$12:$E$200),0,0),0)),"")</f>
        <v/>
      </c>
      <c r="AC150" s="52">
        <f>COUNTIF('Stage 2 FMECA'!$G$13:$G$201,AB150)</f>
        <v>0</v>
      </c>
      <c r="AE150" s="52" t="str">
        <f t="array" ref="AE150">IFERROR(INDEX($AB$2:$AB$504,SMALL(IF($AC$2:$AC$504&lt;&gt;0,ROW($AB$2:$AB$504)-ROW($AB$2)+1),ROWS($AB$2:AB150))),"")</f>
        <v/>
      </c>
      <c r="AF150" s="52" t="str">
        <f t="shared" si="13"/>
        <v/>
      </c>
      <c r="AJ150" s="67" t="str">
        <f t="shared" ca="1" si="14"/>
        <v/>
      </c>
      <c r="AK150" s="65" t="str">
        <f t="shared" ca="1" si="15"/>
        <v/>
      </c>
      <c r="AL150" s="65" t="str">
        <f t="shared" ca="1" si="16"/>
        <v/>
      </c>
      <c r="AX150" s="52" t="s">
        <v>503</v>
      </c>
      <c r="AZ150" s="52" t="str">
        <f>IF(ISNUMBER(SEARCH('Standard Search'!$C$11,HiddenSheet!B150)),HiddenSheet!B150,"")</f>
        <v/>
      </c>
      <c r="BA150" s="52" t="str">
        <f t="array" ref="BA150">IFERROR(INDEX($AZ$2:$AZ$504,SMALL(IF($AZ$2:$AZ$504&lt;&gt;"",ROW($AZ$2:$AZ$504)-ROW($AZ$2)+1,""),ROW(BA150)-ROW($BA$2)+1)),"")</f>
        <v/>
      </c>
      <c r="BD150" s="52" t="b">
        <v>0</v>
      </c>
      <c r="BE150" s="52" t="str">
        <f t="array" ref="BE150">IFERROR(INDEX('Stage 3 TQP'!B158:B345,SMALL(IF(TRUE=$BD$2:$BD$200,ROW($BD$2:$BD$200)-ROW(BD150)+1),ROW(149:149))),"")</f>
        <v/>
      </c>
      <c r="BF150" s="52" t="str">
        <f t="array" ref="BF150">IFERROR(INDEX('Stage 3 TQP'!G153:G345,SMALL(IF(TRUE=$BD$2:$BD$200,ROW($BD$2:$BD$200)-ROW(BE150)+1),ROW(149:149))),"")</f>
        <v/>
      </c>
    </row>
    <row r="151" spans="1:58">
      <c r="A151" s="215" t="s">
        <v>553</v>
      </c>
      <c r="B151" s="224" t="s">
        <v>602</v>
      </c>
      <c r="C151" s="225">
        <v>2021</v>
      </c>
      <c r="D151" s="218" t="s">
        <v>603</v>
      </c>
      <c r="F151" s="52" t="str">
        <f>IFERROR(INDEX('Stage 2 System Breakdown'!$B$12:$B$200,MATCH(0,INDEX(COUNTIF($F$1:F150,'Stage 2 System Breakdown'!$B$12:$B$200),0,0),0)),"")</f>
        <v/>
      </c>
      <c r="G151" s="52" t="str">
        <f>IFERROR(INDEX('Stage 2 System Breakdown'!$D$12:$D$200,MATCH(0,INDEX(COUNTIF($G$1:G150,'Stage 2 System Breakdown'!$D$12:$D$200),0,0),0)),"")</f>
        <v/>
      </c>
      <c r="H151" s="52" t="str">
        <f>IFERROR(INDEX('Stage 2 System Breakdown'!$F$12:$F$200,MATCH(0,INDEX(COUNTIF($H$1:H150,'Stage 2 System Breakdown'!$F$12:$F$200),0,0),0)),"")</f>
        <v/>
      </c>
      <c r="L151" s="69" t="str" cm="1">
        <f t="array" ref="L151">IFERROR(INDEX('Stage 1 Requirements Definition'!$E$12:$E$200,MATCH(0,INDEX(COUNTIF($L$1:L150,'Stage 1 Requirements Definition'!$E$12:$E$200),0,0),0)),"")</f>
        <v/>
      </c>
      <c r="AC151" s="52">
        <f>COUNTIF('Stage 2 FMECA'!$G$13:$G$201,AB151)</f>
        <v>0</v>
      </c>
      <c r="AE151" s="52" t="str">
        <f t="array" ref="AE151">IFERROR(INDEX($AB$2:$AB$504,SMALL(IF($AC$2:$AC$504&lt;&gt;0,ROW($AB$2:$AB$504)-ROW($AB$2)+1),ROWS($AB$2:AB151))),"")</f>
        <v/>
      </c>
      <c r="AF151" s="52" t="str">
        <f t="shared" si="13"/>
        <v/>
      </c>
      <c r="AJ151" s="67" t="str">
        <f t="shared" ca="1" si="14"/>
        <v/>
      </c>
      <c r="AK151" s="65" t="str">
        <f t="shared" ca="1" si="15"/>
        <v/>
      </c>
      <c r="AL151" s="65" t="str">
        <f t="shared" ca="1" si="16"/>
        <v/>
      </c>
      <c r="AX151" s="52" t="s">
        <v>503</v>
      </c>
      <c r="AZ151" s="52" t="str">
        <f>IF(ISNUMBER(SEARCH('Standard Search'!$C$11,HiddenSheet!B151)),HiddenSheet!B151,"")</f>
        <v/>
      </c>
      <c r="BA151" s="52" t="str">
        <f t="array" ref="BA151">IFERROR(INDEX($AZ$2:$AZ$504,SMALL(IF($AZ$2:$AZ$504&lt;&gt;"",ROW($AZ$2:$AZ$504)-ROW($AZ$2)+1,""),ROW(BA151)-ROW($BA$2)+1)),"")</f>
        <v/>
      </c>
      <c r="BD151" s="52" t="b">
        <v>0</v>
      </c>
      <c r="BE151" s="52" t="str">
        <f t="array" ref="BE151">IFERROR(INDEX('Stage 3 TQP'!B159:B346,SMALL(IF(TRUE=$BD$2:$BD$200,ROW($BD$2:$BD$200)-ROW(BD151)+1),ROW(150:150))),"")</f>
        <v/>
      </c>
      <c r="BF151" s="52" t="str">
        <f t="array" ref="BF151">IFERROR(INDEX('Stage 3 TQP'!G154:G346,SMALL(IF(TRUE=$BD$2:$BD$200,ROW($BD$2:$BD$200)-ROW(BE151)+1),ROW(150:150))),"")</f>
        <v/>
      </c>
    </row>
    <row r="152" spans="1:58">
      <c r="A152" s="215" t="s">
        <v>553</v>
      </c>
      <c r="B152" s="224" t="s">
        <v>604</v>
      </c>
      <c r="C152" s="225">
        <v>2021</v>
      </c>
      <c r="D152" s="218" t="s">
        <v>603</v>
      </c>
      <c r="F152" s="52" t="str">
        <f>IFERROR(INDEX('Stage 2 System Breakdown'!$B$12:$B$200,MATCH(0,INDEX(COUNTIF($F$1:F151,'Stage 2 System Breakdown'!$B$12:$B$200),0,0),0)),"")</f>
        <v/>
      </c>
      <c r="G152" s="52" t="str">
        <f>IFERROR(INDEX('Stage 2 System Breakdown'!$D$12:$D$200,MATCH(0,INDEX(COUNTIF($G$1:G151,'Stage 2 System Breakdown'!$D$12:$D$200),0,0),0)),"")</f>
        <v/>
      </c>
      <c r="H152" s="52" t="str">
        <f>IFERROR(INDEX('Stage 2 System Breakdown'!$F$12:$F$200,MATCH(0,INDEX(COUNTIF($H$1:H151,'Stage 2 System Breakdown'!$F$12:$F$200),0,0),0)),"")</f>
        <v/>
      </c>
      <c r="L152" s="69" t="str" cm="1">
        <f t="array" ref="L152">IFERROR(INDEX('Stage 1 Requirements Definition'!$E$12:$E$200,MATCH(0,INDEX(COUNTIF($L$1:L151,'Stage 1 Requirements Definition'!$E$12:$E$200),0,0),0)),"")</f>
        <v/>
      </c>
      <c r="AC152" s="52">
        <f>COUNTIF('Stage 2 FMECA'!$G$13:$G$201,AB152)</f>
        <v>0</v>
      </c>
      <c r="AE152" s="52" t="str">
        <f t="array" ref="AE152">IFERROR(INDEX($AB$2:$AB$504,SMALL(IF($AC$2:$AC$504&lt;&gt;0,ROW($AB$2:$AB$504)-ROW($AB$2)+1),ROWS($AB$2:AB152))),"")</f>
        <v/>
      </c>
      <c r="AF152" s="52" t="str">
        <f t="shared" si="13"/>
        <v/>
      </c>
      <c r="AJ152" s="67" t="str">
        <f t="shared" ca="1" si="14"/>
        <v/>
      </c>
      <c r="AK152" s="65" t="str">
        <f t="shared" ca="1" si="15"/>
        <v/>
      </c>
      <c r="AL152" s="65" t="str">
        <f t="shared" ca="1" si="16"/>
        <v/>
      </c>
      <c r="AX152" s="52" t="s">
        <v>503</v>
      </c>
      <c r="AZ152" s="52" t="str">
        <f>IF(ISNUMBER(SEARCH('Standard Search'!$C$11,HiddenSheet!B152)),HiddenSheet!B152,"")</f>
        <v/>
      </c>
      <c r="BA152" s="52" t="str">
        <f t="array" ref="BA152">IFERROR(INDEX($AZ$2:$AZ$504,SMALL(IF($AZ$2:$AZ$504&lt;&gt;"",ROW($AZ$2:$AZ$504)-ROW($AZ$2)+1,""),ROW(BA152)-ROW($BA$2)+1)),"")</f>
        <v/>
      </c>
      <c r="BD152" s="52" t="b">
        <v>0</v>
      </c>
      <c r="BE152" s="52" t="str">
        <f t="array" ref="BE152">IFERROR(INDEX('Stage 3 TQP'!B160:B347,SMALL(IF(TRUE=$BD$2:$BD$200,ROW($BD$2:$BD$200)-ROW(BD152)+1),ROW(151:151))),"")</f>
        <v/>
      </c>
      <c r="BF152" s="52" t="str">
        <f t="array" ref="BF152">IFERROR(INDEX('Stage 3 TQP'!G155:G347,SMALL(IF(TRUE=$BD$2:$BD$200,ROW($BD$2:$BD$200)-ROW(BE152)+1),ROW(151:151))),"")</f>
        <v/>
      </c>
    </row>
    <row r="153" spans="1:58">
      <c r="A153" s="215" t="s">
        <v>553</v>
      </c>
      <c r="B153" s="224" t="s">
        <v>605</v>
      </c>
      <c r="C153" s="225">
        <v>2021</v>
      </c>
      <c r="D153" s="218" t="s">
        <v>603</v>
      </c>
      <c r="F153" s="52" t="str">
        <f>IFERROR(INDEX('Stage 2 System Breakdown'!$B$12:$B$200,MATCH(0,INDEX(COUNTIF($F$1:F152,'Stage 2 System Breakdown'!$B$12:$B$200),0,0),0)),"")</f>
        <v/>
      </c>
      <c r="G153" s="52" t="str">
        <f>IFERROR(INDEX('Stage 2 System Breakdown'!$D$12:$D$200,MATCH(0,INDEX(COUNTIF($G$1:G152,'Stage 2 System Breakdown'!$D$12:$D$200),0,0),0)),"")</f>
        <v/>
      </c>
      <c r="H153" s="52" t="str">
        <f>IFERROR(INDEX('Stage 2 System Breakdown'!$F$12:$F$200,MATCH(0,INDEX(COUNTIF($H$1:H152,'Stage 2 System Breakdown'!$F$12:$F$200),0,0),0)),"")</f>
        <v/>
      </c>
      <c r="L153" s="69" t="str" cm="1">
        <f t="array" ref="L153">IFERROR(INDEX('Stage 1 Requirements Definition'!$E$12:$E$200,MATCH(0,INDEX(COUNTIF($L$1:L152,'Stage 1 Requirements Definition'!$E$12:$E$200),0,0),0)),"")</f>
        <v/>
      </c>
      <c r="AC153" s="52">
        <f>COUNTIF('Stage 2 FMECA'!$G$13:$G$201,AB153)</f>
        <v>0</v>
      </c>
      <c r="AE153" s="52" t="str">
        <f t="array" ref="AE153">IFERROR(INDEX($AB$2:$AB$504,SMALL(IF($AC$2:$AC$504&lt;&gt;0,ROW($AB$2:$AB$504)-ROW($AB$2)+1),ROWS($AB$2:AB153))),"")</f>
        <v/>
      </c>
      <c r="AF153" s="52" t="str">
        <f t="shared" si="13"/>
        <v/>
      </c>
      <c r="AJ153" s="67" t="str">
        <f t="shared" ca="1" si="14"/>
        <v/>
      </c>
      <c r="AK153" s="65" t="str">
        <f t="shared" ca="1" si="15"/>
        <v/>
      </c>
      <c r="AL153" s="65" t="str">
        <f t="shared" ca="1" si="16"/>
        <v/>
      </c>
      <c r="AX153" s="52" t="s">
        <v>503</v>
      </c>
      <c r="AZ153" s="52" t="str">
        <f>IF(ISNUMBER(SEARCH('Standard Search'!$C$11,HiddenSheet!B153)),HiddenSheet!B153,"")</f>
        <v/>
      </c>
      <c r="BA153" s="52" t="str">
        <f t="array" ref="BA153">IFERROR(INDEX($AZ$2:$AZ$504,SMALL(IF($AZ$2:$AZ$504&lt;&gt;"",ROW($AZ$2:$AZ$504)-ROW($AZ$2)+1,""),ROW(BA153)-ROW($BA$2)+1)),"")</f>
        <v/>
      </c>
      <c r="BD153" s="52" t="b">
        <v>0</v>
      </c>
      <c r="BE153" s="52" t="str">
        <f t="array" ref="BE153">IFERROR(INDEX('Stage 3 TQP'!B161:B348,SMALL(IF(TRUE=$BD$2:$BD$200,ROW($BD$2:$BD$200)-ROW(BD153)+1),ROW(152:152))),"")</f>
        <v/>
      </c>
      <c r="BF153" s="52" t="str">
        <f t="array" ref="BF153">IFERROR(INDEX('Stage 3 TQP'!G156:G348,SMALL(IF(TRUE=$BD$2:$BD$200,ROW($BD$2:$BD$200)-ROW(BE153)+1),ROW(152:152))),"")</f>
        <v/>
      </c>
    </row>
    <row r="154" spans="1:58">
      <c r="A154" s="215" t="s">
        <v>553</v>
      </c>
      <c r="B154" s="224" t="s">
        <v>606</v>
      </c>
      <c r="C154" s="225">
        <v>2021</v>
      </c>
      <c r="D154" s="218" t="s">
        <v>415</v>
      </c>
      <c r="F154" s="52" t="str">
        <f>IFERROR(INDEX('Stage 2 System Breakdown'!$B$12:$B$200,MATCH(0,INDEX(COUNTIF($F$1:F153,'Stage 2 System Breakdown'!$B$12:$B$200),0,0),0)),"")</f>
        <v/>
      </c>
      <c r="G154" s="52" t="str">
        <f>IFERROR(INDEX('Stage 2 System Breakdown'!$D$12:$D$200,MATCH(0,INDEX(COUNTIF($G$1:G153,'Stage 2 System Breakdown'!$D$12:$D$200),0,0),0)),"")</f>
        <v/>
      </c>
      <c r="H154" s="52" t="str">
        <f>IFERROR(INDEX('Stage 2 System Breakdown'!$F$12:$F$200,MATCH(0,INDEX(COUNTIF($H$1:H153,'Stage 2 System Breakdown'!$F$12:$F$200),0,0),0)),"")</f>
        <v/>
      </c>
      <c r="L154" s="69" t="str" cm="1">
        <f t="array" ref="L154">IFERROR(INDEX('Stage 1 Requirements Definition'!$E$12:$E$200,MATCH(0,INDEX(COUNTIF($L$1:L153,'Stage 1 Requirements Definition'!$E$12:$E$200),0,0),0)),"")</f>
        <v/>
      </c>
      <c r="AC154" s="52">
        <f>COUNTIF('Stage 2 FMECA'!$G$13:$G$201,AB154)</f>
        <v>0</v>
      </c>
      <c r="AE154" s="52" t="str">
        <f t="array" ref="AE154">IFERROR(INDEX($AB$2:$AB$504,SMALL(IF($AC$2:$AC$504&lt;&gt;0,ROW($AB$2:$AB$504)-ROW($AB$2)+1),ROWS($AB$2:AB154))),"")</f>
        <v/>
      </c>
      <c r="AF154" s="52" t="str">
        <f t="shared" si="13"/>
        <v/>
      </c>
      <c r="AJ154" s="67" t="str">
        <f t="shared" ca="1" si="14"/>
        <v/>
      </c>
      <c r="AK154" s="65" t="str">
        <f t="shared" ca="1" si="15"/>
        <v/>
      </c>
      <c r="AL154" s="65" t="str">
        <f t="shared" ca="1" si="16"/>
        <v/>
      </c>
      <c r="AX154" s="52" t="s">
        <v>503</v>
      </c>
      <c r="AZ154" s="52" t="str">
        <f>IF(ISNUMBER(SEARCH('Standard Search'!$C$11,HiddenSheet!B154)),HiddenSheet!B154,"")</f>
        <v/>
      </c>
      <c r="BA154" s="52" t="str">
        <f t="array" ref="BA154">IFERROR(INDEX($AZ$2:$AZ$504,SMALL(IF($AZ$2:$AZ$504&lt;&gt;"",ROW($AZ$2:$AZ$504)-ROW($AZ$2)+1,""),ROW(BA154)-ROW($BA$2)+1)),"")</f>
        <v/>
      </c>
      <c r="BD154" s="52" t="b">
        <v>0</v>
      </c>
      <c r="BE154" s="52" t="str">
        <f t="array" ref="BE154">IFERROR(INDEX('Stage 3 TQP'!B162:B349,SMALL(IF(TRUE=$BD$2:$BD$200,ROW($BD$2:$BD$200)-ROW(BD154)+1),ROW(153:153))),"")</f>
        <v/>
      </c>
      <c r="BF154" s="52" t="str">
        <f t="array" ref="BF154">IFERROR(INDEX('Stage 3 TQP'!G157:G349,SMALL(IF(TRUE=$BD$2:$BD$200,ROW($BD$2:$BD$200)-ROW(BE154)+1),ROW(153:153))),"")</f>
        <v/>
      </c>
    </row>
    <row r="155" spans="1:58">
      <c r="A155" s="215" t="s">
        <v>553</v>
      </c>
      <c r="B155" s="224" t="s">
        <v>607</v>
      </c>
      <c r="C155" s="225">
        <v>2021</v>
      </c>
      <c r="D155" s="218" t="s">
        <v>603</v>
      </c>
      <c r="F155" s="52" t="str">
        <f>IFERROR(INDEX('Stage 2 System Breakdown'!$B$12:$B$200,MATCH(0,INDEX(COUNTIF($F$1:F154,'Stage 2 System Breakdown'!$B$12:$B$200),0,0),0)),"")</f>
        <v/>
      </c>
      <c r="G155" s="52" t="str">
        <f>IFERROR(INDEX('Stage 2 System Breakdown'!$D$12:$D$200,MATCH(0,INDEX(COUNTIF($G$1:G154,'Stage 2 System Breakdown'!$D$12:$D$200),0,0),0)),"")</f>
        <v/>
      </c>
      <c r="H155" s="52" t="str">
        <f>IFERROR(INDEX('Stage 2 System Breakdown'!$F$12:$F$200,MATCH(0,INDEX(COUNTIF($H$1:H154,'Stage 2 System Breakdown'!$F$12:$F$200),0,0),0)),"")</f>
        <v/>
      </c>
      <c r="L155" s="69" t="str" cm="1">
        <f t="array" ref="L155">IFERROR(INDEX('Stage 1 Requirements Definition'!$E$12:$E$200,MATCH(0,INDEX(COUNTIF($L$1:L154,'Stage 1 Requirements Definition'!$E$12:$E$200),0,0),0)),"")</f>
        <v/>
      </c>
      <c r="AC155" s="52">
        <f>COUNTIF('Stage 2 FMECA'!$G$13:$G$201,AB155)</f>
        <v>0</v>
      </c>
      <c r="AE155" s="52" t="str">
        <f t="array" ref="AE155">IFERROR(INDEX($AB$2:$AB$504,SMALL(IF($AC$2:$AC$504&lt;&gt;0,ROW($AB$2:$AB$504)-ROW($AB$2)+1),ROWS($AB$2:AB155))),"")</f>
        <v/>
      </c>
      <c r="AF155" s="52" t="str">
        <f t="shared" si="13"/>
        <v/>
      </c>
      <c r="AJ155" s="67" t="str">
        <f t="shared" ca="1" si="14"/>
        <v/>
      </c>
      <c r="AK155" s="65" t="str">
        <f t="shared" ca="1" si="15"/>
        <v/>
      </c>
      <c r="AL155" s="65" t="str">
        <f t="shared" ca="1" si="16"/>
        <v/>
      </c>
      <c r="AX155" s="52" t="s">
        <v>503</v>
      </c>
      <c r="AZ155" s="52" t="str">
        <f>IF(ISNUMBER(SEARCH('Standard Search'!$C$11,HiddenSheet!B155)),HiddenSheet!B155,"")</f>
        <v/>
      </c>
      <c r="BA155" s="52" t="str">
        <f t="array" ref="BA155">IFERROR(INDEX($AZ$2:$AZ$504,SMALL(IF($AZ$2:$AZ$504&lt;&gt;"",ROW($AZ$2:$AZ$504)-ROW($AZ$2)+1,""),ROW(BA155)-ROW($BA$2)+1)),"")</f>
        <v/>
      </c>
      <c r="BD155" s="52" t="b">
        <v>0</v>
      </c>
      <c r="BE155" s="52" t="str">
        <f t="array" ref="BE155">IFERROR(INDEX('Stage 3 TQP'!B163:B350,SMALL(IF(TRUE=$BD$2:$BD$200,ROW($BD$2:$BD$200)-ROW(BD155)+1),ROW(154:154))),"")</f>
        <v/>
      </c>
      <c r="BF155" s="52" t="str">
        <f t="array" ref="BF155">IFERROR(INDEX('Stage 3 TQP'!G158:G350,SMALL(IF(TRUE=$BD$2:$BD$200,ROW($BD$2:$BD$200)-ROW(BE155)+1),ROW(154:154))),"")</f>
        <v/>
      </c>
    </row>
    <row r="156" spans="1:58">
      <c r="A156" s="215" t="s">
        <v>553</v>
      </c>
      <c r="B156" s="224" t="s">
        <v>608</v>
      </c>
      <c r="C156" s="225">
        <v>2010</v>
      </c>
      <c r="D156" s="218" t="s">
        <v>525</v>
      </c>
      <c r="F156" s="52" t="str">
        <f>IFERROR(INDEX('Stage 2 System Breakdown'!$B$12:$B$200,MATCH(0,INDEX(COUNTIF($F$1:F155,'Stage 2 System Breakdown'!$B$12:$B$200),0,0),0)),"")</f>
        <v/>
      </c>
      <c r="G156" s="52" t="str">
        <f>IFERROR(INDEX('Stage 2 System Breakdown'!$D$12:$D$200,MATCH(0,INDEX(COUNTIF($G$1:G155,'Stage 2 System Breakdown'!$D$12:$D$200),0,0),0)),"")</f>
        <v/>
      </c>
      <c r="H156" s="52" t="str">
        <f>IFERROR(INDEX('Stage 2 System Breakdown'!$F$12:$F$200,MATCH(0,INDEX(COUNTIF($H$1:H155,'Stage 2 System Breakdown'!$F$12:$F$200),0,0),0)),"")</f>
        <v/>
      </c>
      <c r="L156" s="69" t="str" cm="1">
        <f t="array" ref="L156">IFERROR(INDEX('Stage 1 Requirements Definition'!$E$12:$E$200,MATCH(0,INDEX(COUNTIF($L$1:L155,'Stage 1 Requirements Definition'!$E$12:$E$200),0,0),0)),"")</f>
        <v/>
      </c>
      <c r="AC156" s="52">
        <f>COUNTIF('Stage 2 FMECA'!$G$13:$G$201,AB156)</f>
        <v>0</v>
      </c>
      <c r="AE156" s="52" t="str">
        <f t="array" ref="AE156">IFERROR(INDEX($AB$2:$AB$504,SMALL(IF($AC$2:$AC$504&lt;&gt;0,ROW($AB$2:$AB$504)-ROW($AB$2)+1),ROWS($AB$2:AB156))),"")</f>
        <v/>
      </c>
      <c r="AF156" s="52" t="str">
        <f t="shared" si="13"/>
        <v/>
      </c>
      <c r="AJ156" s="67" t="str">
        <f t="shared" ca="1" si="14"/>
        <v/>
      </c>
      <c r="AK156" s="65" t="str">
        <f t="shared" ca="1" si="15"/>
        <v/>
      </c>
      <c r="AL156" s="65" t="str">
        <f t="shared" ca="1" si="16"/>
        <v/>
      </c>
      <c r="AX156" s="52" t="s">
        <v>503</v>
      </c>
      <c r="AZ156" s="52" t="str">
        <f>IF(ISNUMBER(SEARCH('Standard Search'!$C$11,HiddenSheet!B156)),HiddenSheet!B156,"")</f>
        <v/>
      </c>
      <c r="BA156" s="52" t="str">
        <f t="array" ref="BA156">IFERROR(INDEX($AZ$2:$AZ$504,SMALL(IF($AZ$2:$AZ$504&lt;&gt;"",ROW($AZ$2:$AZ$504)-ROW($AZ$2)+1,""),ROW(BA156)-ROW($BA$2)+1)),"")</f>
        <v/>
      </c>
      <c r="BD156" s="52" t="b">
        <v>0</v>
      </c>
      <c r="BE156" s="52" t="str">
        <f t="array" ref="BE156">IFERROR(INDEX('Stage 3 TQP'!B164:B351,SMALL(IF(TRUE=$BD$2:$BD$200,ROW($BD$2:$BD$200)-ROW(BD156)+1),ROW(155:155))),"")</f>
        <v/>
      </c>
      <c r="BF156" s="52" t="str">
        <f t="array" ref="BF156">IFERROR(INDEX('Stage 3 TQP'!G159:G351,SMALL(IF(TRUE=$BD$2:$BD$200,ROW($BD$2:$BD$200)-ROW(BE156)+1),ROW(155:155))),"")</f>
        <v/>
      </c>
    </row>
    <row r="157" spans="1:58">
      <c r="A157" s="215" t="s">
        <v>553</v>
      </c>
      <c r="B157" s="224" t="s">
        <v>609</v>
      </c>
      <c r="C157" s="225">
        <v>2021</v>
      </c>
      <c r="D157" s="218" t="s">
        <v>402</v>
      </c>
      <c r="F157" s="52" t="str">
        <f>IFERROR(INDEX('Stage 2 System Breakdown'!$B$12:$B$200,MATCH(0,INDEX(COUNTIF($F$1:F156,'Stage 2 System Breakdown'!$B$12:$B$200),0,0),0)),"")</f>
        <v/>
      </c>
      <c r="G157" s="52" t="str">
        <f>IFERROR(INDEX('Stage 2 System Breakdown'!$D$12:$D$200,MATCH(0,INDEX(COUNTIF($G$1:G156,'Stage 2 System Breakdown'!$D$12:$D$200),0,0),0)),"")</f>
        <v/>
      </c>
      <c r="H157" s="52" t="str">
        <f>IFERROR(INDEX('Stage 2 System Breakdown'!$F$12:$F$200,MATCH(0,INDEX(COUNTIF($H$1:H156,'Stage 2 System Breakdown'!$F$12:$F$200),0,0),0)),"")</f>
        <v/>
      </c>
      <c r="L157" s="69" t="str" cm="1">
        <f t="array" ref="L157">IFERROR(INDEX('Stage 1 Requirements Definition'!$E$12:$E$200,MATCH(0,INDEX(COUNTIF($L$1:L156,'Stage 1 Requirements Definition'!$E$12:$E$200),0,0),0)),"")</f>
        <v/>
      </c>
      <c r="AC157" s="52">
        <f>COUNTIF('Stage 2 FMECA'!$G$13:$G$201,AB157)</f>
        <v>0</v>
      </c>
      <c r="AE157" s="52" t="str">
        <f t="array" ref="AE157">IFERROR(INDEX($AB$2:$AB$504,SMALL(IF($AC$2:$AC$504&lt;&gt;0,ROW($AB$2:$AB$504)-ROW($AB$2)+1),ROWS($AB$2:AB157))),"")</f>
        <v/>
      </c>
      <c r="AF157" s="52" t="str">
        <f t="shared" si="13"/>
        <v/>
      </c>
      <c r="AJ157" s="67" t="str">
        <f t="shared" ca="1" si="14"/>
        <v/>
      </c>
      <c r="AK157" s="65" t="str">
        <f t="shared" ca="1" si="15"/>
        <v/>
      </c>
      <c r="AL157" s="65" t="str">
        <f t="shared" ca="1" si="16"/>
        <v/>
      </c>
      <c r="AX157" s="52" t="s">
        <v>503</v>
      </c>
      <c r="AZ157" s="52" t="str">
        <f>IF(ISNUMBER(SEARCH('Standard Search'!$C$11,HiddenSheet!B157)),HiddenSheet!B157,"")</f>
        <v/>
      </c>
      <c r="BA157" s="52" t="str">
        <f t="array" ref="BA157">IFERROR(INDEX($AZ$2:$AZ$504,SMALL(IF($AZ$2:$AZ$504&lt;&gt;"",ROW($AZ$2:$AZ$504)-ROW($AZ$2)+1,""),ROW(BA157)-ROW($BA$2)+1)),"")</f>
        <v/>
      </c>
      <c r="BD157" s="52" t="b">
        <v>0</v>
      </c>
      <c r="BE157" s="52" t="str">
        <f t="array" ref="BE157">IFERROR(INDEX('Stage 3 TQP'!B165:B352,SMALL(IF(TRUE=$BD$2:$BD$200,ROW($BD$2:$BD$200)-ROW(BD157)+1),ROW(156:156))),"")</f>
        <v/>
      </c>
      <c r="BF157" s="52" t="str">
        <f t="array" ref="BF157">IFERROR(INDEX('Stage 3 TQP'!G160:G352,SMALL(IF(TRUE=$BD$2:$BD$200,ROW($BD$2:$BD$200)-ROW(BE157)+1),ROW(156:156))),"")</f>
        <v/>
      </c>
    </row>
    <row r="158" spans="1:58">
      <c r="A158" s="215" t="s">
        <v>553</v>
      </c>
      <c r="B158" s="224" t="s">
        <v>610</v>
      </c>
      <c r="C158" s="225">
        <v>2021</v>
      </c>
      <c r="D158" s="218" t="s">
        <v>402</v>
      </c>
      <c r="F158" s="52" t="str">
        <f>IFERROR(INDEX('Stage 2 System Breakdown'!$B$12:$B$200,MATCH(0,INDEX(COUNTIF($F$1:F157,'Stage 2 System Breakdown'!$B$12:$B$200),0,0),0)),"")</f>
        <v/>
      </c>
      <c r="G158" s="52" t="str">
        <f>IFERROR(INDEX('Stage 2 System Breakdown'!$D$12:$D$200,MATCH(0,INDEX(COUNTIF($G$1:G157,'Stage 2 System Breakdown'!$D$12:$D$200),0,0),0)),"")</f>
        <v/>
      </c>
      <c r="H158" s="52" t="str">
        <f>IFERROR(INDEX('Stage 2 System Breakdown'!$F$12:$F$200,MATCH(0,INDEX(COUNTIF($H$1:H157,'Stage 2 System Breakdown'!$F$12:$F$200),0,0),0)),"")</f>
        <v/>
      </c>
      <c r="L158" s="69" t="str" cm="1">
        <f t="array" ref="L158">IFERROR(INDEX('Stage 1 Requirements Definition'!$E$12:$E$200,MATCH(0,INDEX(COUNTIF($L$1:L157,'Stage 1 Requirements Definition'!$E$12:$E$200),0,0),0)),"")</f>
        <v/>
      </c>
      <c r="AC158" s="52">
        <f>COUNTIF('Stage 2 FMECA'!$G$13:$G$201,AB158)</f>
        <v>0</v>
      </c>
      <c r="AE158" s="52" t="str">
        <f t="array" ref="AE158">IFERROR(INDEX($AB$2:$AB$504,SMALL(IF($AC$2:$AC$504&lt;&gt;0,ROW($AB$2:$AB$504)-ROW($AB$2)+1),ROWS($AB$2:AB158))),"")</f>
        <v/>
      </c>
      <c r="AF158" s="52" t="str">
        <f t="shared" si="13"/>
        <v/>
      </c>
      <c r="AJ158" s="67" t="str">
        <f t="shared" ca="1" si="14"/>
        <v/>
      </c>
      <c r="AK158" s="65" t="str">
        <f t="shared" ca="1" si="15"/>
        <v/>
      </c>
      <c r="AL158" s="65" t="str">
        <f t="shared" ca="1" si="16"/>
        <v/>
      </c>
      <c r="AX158" s="52" t="s">
        <v>503</v>
      </c>
      <c r="AZ158" s="52" t="str">
        <f>IF(ISNUMBER(SEARCH('Standard Search'!$C$11,HiddenSheet!B158)),HiddenSheet!B158,"")</f>
        <v/>
      </c>
      <c r="BA158" s="52" t="str">
        <f t="array" ref="BA158">IFERROR(INDEX($AZ$2:$AZ$504,SMALL(IF($AZ$2:$AZ$504&lt;&gt;"",ROW($AZ$2:$AZ$504)-ROW($AZ$2)+1,""),ROW(BA158)-ROW($BA$2)+1)),"")</f>
        <v/>
      </c>
      <c r="BD158" s="52" t="b">
        <v>0</v>
      </c>
      <c r="BE158" s="52" t="str">
        <f t="array" ref="BE158">IFERROR(INDEX('Stage 3 TQP'!B166:B353,SMALL(IF(TRUE=$BD$2:$BD$200,ROW($BD$2:$BD$200)-ROW(BD158)+1),ROW(157:157))),"")</f>
        <v/>
      </c>
      <c r="BF158" s="52" t="str">
        <f t="array" ref="BF158">IFERROR(INDEX('Stage 3 TQP'!G161:G353,SMALL(IF(TRUE=$BD$2:$BD$200,ROW($BD$2:$BD$200)-ROW(BE158)+1),ROW(157:157))),"")</f>
        <v/>
      </c>
    </row>
    <row r="159" spans="1:58">
      <c r="A159" s="215" t="s">
        <v>553</v>
      </c>
      <c r="B159" s="224" t="s">
        <v>611</v>
      </c>
      <c r="C159" s="225">
        <v>2021</v>
      </c>
      <c r="D159" s="218" t="s">
        <v>405</v>
      </c>
      <c r="F159" s="52" t="str">
        <f>IFERROR(INDEX('Stage 2 System Breakdown'!$B$12:$B$200,MATCH(0,INDEX(COUNTIF($F$1:F158,'Stage 2 System Breakdown'!$B$12:$B$200),0,0),0)),"")</f>
        <v/>
      </c>
      <c r="G159" s="52" t="str">
        <f>IFERROR(INDEX('Stage 2 System Breakdown'!$D$12:$D$200,MATCH(0,INDEX(COUNTIF($G$1:G158,'Stage 2 System Breakdown'!$D$12:$D$200),0,0),0)),"")</f>
        <v/>
      </c>
      <c r="H159" s="52" t="str">
        <f>IFERROR(INDEX('Stage 2 System Breakdown'!$F$12:$F$200,MATCH(0,INDEX(COUNTIF($H$1:H158,'Stage 2 System Breakdown'!$F$12:$F$200),0,0),0)),"")</f>
        <v/>
      </c>
      <c r="L159" s="69" t="str" cm="1">
        <f t="array" ref="L159">IFERROR(INDEX('Stage 1 Requirements Definition'!$E$12:$E$200,MATCH(0,INDEX(COUNTIF($L$1:L158,'Stage 1 Requirements Definition'!$E$12:$E$200),0,0),0)),"")</f>
        <v/>
      </c>
      <c r="AC159" s="52">
        <f>COUNTIF('Stage 2 FMECA'!$G$13:$G$201,AB159)</f>
        <v>0</v>
      </c>
      <c r="AE159" s="52" t="str">
        <f t="array" ref="AE159">IFERROR(INDEX($AB$2:$AB$504,SMALL(IF($AC$2:$AC$504&lt;&gt;0,ROW($AB$2:$AB$504)-ROW($AB$2)+1),ROWS($AB$2:AB159))),"")</f>
        <v/>
      </c>
      <c r="AF159" s="52" t="str">
        <f t="shared" si="13"/>
        <v/>
      </c>
      <c r="AJ159" s="67" t="str">
        <f t="shared" ca="1" si="14"/>
        <v/>
      </c>
      <c r="AK159" s="65" t="str">
        <f t="shared" ca="1" si="15"/>
        <v/>
      </c>
      <c r="AL159" s="65" t="str">
        <f t="shared" ca="1" si="16"/>
        <v/>
      </c>
      <c r="AX159" s="52" t="s">
        <v>503</v>
      </c>
      <c r="AZ159" s="52" t="str">
        <f>IF(ISNUMBER(SEARCH('Standard Search'!$C$11,HiddenSheet!B159)),HiddenSheet!B159,"")</f>
        <v/>
      </c>
      <c r="BA159" s="52" t="str">
        <f t="array" ref="BA159">IFERROR(INDEX($AZ$2:$AZ$504,SMALL(IF($AZ$2:$AZ$504&lt;&gt;"",ROW($AZ$2:$AZ$504)-ROW($AZ$2)+1,""),ROW(BA159)-ROW($BA$2)+1)),"")</f>
        <v/>
      </c>
      <c r="BD159" s="52" t="b">
        <v>0</v>
      </c>
      <c r="BE159" s="52" t="str">
        <f t="array" ref="BE159">IFERROR(INDEX('Stage 3 TQP'!B167:B354,SMALL(IF(TRUE=$BD$2:$BD$200,ROW($BD$2:$BD$200)-ROW(BD159)+1),ROW(158:158))),"")</f>
        <v/>
      </c>
      <c r="BF159" s="52" t="str">
        <f t="array" ref="BF159">IFERROR(INDEX('Stage 3 TQP'!G162:G354,SMALL(IF(TRUE=$BD$2:$BD$200,ROW($BD$2:$BD$200)-ROW(BE159)+1),ROW(158:158))),"")</f>
        <v/>
      </c>
    </row>
    <row r="160" spans="1:58">
      <c r="A160" s="215" t="s">
        <v>553</v>
      </c>
      <c r="B160" s="224" t="s">
        <v>612</v>
      </c>
      <c r="C160" s="225">
        <v>2017</v>
      </c>
      <c r="D160" s="218" t="s">
        <v>405</v>
      </c>
      <c r="F160" s="52" t="str">
        <f>IFERROR(INDEX('Stage 2 System Breakdown'!$B$12:$B$200,MATCH(0,INDEX(COUNTIF($F$1:F159,'Stage 2 System Breakdown'!$B$12:$B$200),0,0),0)),"")</f>
        <v/>
      </c>
      <c r="G160" s="52" t="str">
        <f>IFERROR(INDEX('Stage 2 System Breakdown'!$D$12:$D$200,MATCH(0,INDEX(COUNTIF($G$1:G159,'Stage 2 System Breakdown'!$D$12:$D$200),0,0),0)),"")</f>
        <v/>
      </c>
      <c r="H160" s="52" t="str">
        <f>IFERROR(INDEX('Stage 2 System Breakdown'!$F$12:$F$200,MATCH(0,INDEX(COUNTIF($H$1:H159,'Stage 2 System Breakdown'!$F$12:$F$200),0,0),0)),"")</f>
        <v/>
      </c>
      <c r="L160" s="69" t="str" cm="1">
        <f t="array" ref="L160">IFERROR(INDEX('Stage 1 Requirements Definition'!$E$12:$E$200,MATCH(0,INDEX(COUNTIF($L$1:L159,'Stage 1 Requirements Definition'!$E$12:$E$200),0,0),0)),"")</f>
        <v/>
      </c>
      <c r="AC160" s="52">
        <f>COUNTIF('Stage 2 FMECA'!$G$13:$G$201,AB160)</f>
        <v>0</v>
      </c>
      <c r="AE160" s="52" t="str">
        <f t="array" ref="AE160">IFERROR(INDEX($AB$2:$AB$504,SMALL(IF($AC$2:$AC$504&lt;&gt;0,ROW($AB$2:$AB$504)-ROW($AB$2)+1),ROWS($AB$2:AB160))),"")</f>
        <v/>
      </c>
      <c r="AF160" s="52" t="str">
        <f t="shared" si="13"/>
        <v/>
      </c>
      <c r="AJ160" s="67" t="str">
        <f t="shared" ca="1" si="14"/>
        <v/>
      </c>
      <c r="AK160" s="65" t="str">
        <f t="shared" ca="1" si="15"/>
        <v/>
      </c>
      <c r="AL160" s="65" t="str">
        <f t="shared" ca="1" si="16"/>
        <v/>
      </c>
      <c r="AX160" s="52" t="s">
        <v>503</v>
      </c>
      <c r="AZ160" s="52" t="str">
        <f>IF(ISNUMBER(SEARCH('Standard Search'!$C$11,HiddenSheet!B160)),HiddenSheet!B160,"")</f>
        <v/>
      </c>
      <c r="BA160" s="52" t="str">
        <f t="array" ref="BA160">IFERROR(INDEX($AZ$2:$AZ$504,SMALL(IF($AZ$2:$AZ$504&lt;&gt;"",ROW($AZ$2:$AZ$504)-ROW($AZ$2)+1,""),ROW(BA160)-ROW($BA$2)+1)),"")</f>
        <v/>
      </c>
      <c r="BD160" s="52" t="b">
        <v>0</v>
      </c>
      <c r="BE160" s="52" t="str">
        <f t="array" ref="BE160">IFERROR(INDEX('Stage 3 TQP'!B168:B355,SMALL(IF(TRUE=$BD$2:$BD$200,ROW($BD$2:$BD$200)-ROW(BD160)+1),ROW(159:159))),"")</f>
        <v/>
      </c>
      <c r="BF160" s="52" t="str">
        <f t="array" ref="BF160">IFERROR(INDEX('Stage 3 TQP'!G163:G355,SMALL(IF(TRUE=$BD$2:$BD$200,ROW($BD$2:$BD$200)-ROW(BE160)+1),ROW(159:159))),"")</f>
        <v/>
      </c>
    </row>
    <row r="161" spans="1:58">
      <c r="A161" s="215" t="s">
        <v>553</v>
      </c>
      <c r="B161" s="224" t="s">
        <v>613</v>
      </c>
      <c r="C161" s="225">
        <v>2012</v>
      </c>
      <c r="D161" s="218" t="s">
        <v>405</v>
      </c>
      <c r="F161" s="52" t="str">
        <f>IFERROR(INDEX('Stage 2 System Breakdown'!$B$12:$B$200,MATCH(0,INDEX(COUNTIF($F$1:F160,'Stage 2 System Breakdown'!$B$12:$B$200),0,0),0)),"")</f>
        <v/>
      </c>
      <c r="G161" s="52" t="str">
        <f>IFERROR(INDEX('Stage 2 System Breakdown'!$D$12:$D$200,MATCH(0,INDEX(COUNTIF($G$1:G160,'Stage 2 System Breakdown'!$D$12:$D$200),0,0),0)),"")</f>
        <v/>
      </c>
      <c r="H161" s="52" t="str">
        <f>IFERROR(INDEX('Stage 2 System Breakdown'!$F$12:$F$200,MATCH(0,INDEX(COUNTIF($H$1:H160,'Stage 2 System Breakdown'!$F$12:$F$200),0,0),0)),"")</f>
        <v/>
      </c>
      <c r="L161" s="69" t="str" cm="1">
        <f t="array" ref="L161">IFERROR(INDEX('Stage 1 Requirements Definition'!$E$12:$E$200,MATCH(0,INDEX(COUNTIF($L$1:L160,'Stage 1 Requirements Definition'!$E$12:$E$200),0,0),0)),"")</f>
        <v/>
      </c>
      <c r="AC161" s="52">
        <f>COUNTIF('Stage 2 FMECA'!$G$13:$G$201,AB161)</f>
        <v>0</v>
      </c>
      <c r="AE161" s="52" t="str">
        <f t="array" ref="AE161">IFERROR(INDEX($AB$2:$AB$504,SMALL(IF($AC$2:$AC$504&lt;&gt;0,ROW($AB$2:$AB$504)-ROW($AB$2)+1),ROWS($AB$2:AB161))),"")</f>
        <v/>
      </c>
      <c r="AF161" s="52" t="str">
        <f t="shared" si="13"/>
        <v/>
      </c>
      <c r="AJ161" s="67" t="str">
        <f t="shared" ca="1" si="14"/>
        <v/>
      </c>
      <c r="AK161" s="65" t="str">
        <f t="shared" ca="1" si="15"/>
        <v/>
      </c>
      <c r="AL161" s="65" t="str">
        <f t="shared" ca="1" si="16"/>
        <v/>
      </c>
      <c r="AX161" s="52" t="s">
        <v>503</v>
      </c>
      <c r="AZ161" s="52" t="str">
        <f>IF(ISNUMBER(SEARCH('Standard Search'!$C$11,HiddenSheet!B161)),HiddenSheet!B161,"")</f>
        <v/>
      </c>
      <c r="BA161" s="52" t="str">
        <f t="array" ref="BA161">IFERROR(INDEX($AZ$2:$AZ$504,SMALL(IF($AZ$2:$AZ$504&lt;&gt;"",ROW($AZ$2:$AZ$504)-ROW($AZ$2)+1,""),ROW(BA161)-ROW($BA$2)+1)),"")</f>
        <v/>
      </c>
      <c r="BD161" s="52" t="b">
        <v>0</v>
      </c>
      <c r="BE161" s="52" t="str">
        <f t="array" ref="BE161">IFERROR(INDEX('Stage 3 TQP'!B169:B356,SMALL(IF(TRUE=$BD$2:$BD$200,ROW($BD$2:$BD$200)-ROW(BD161)+1),ROW(160:160))),"")</f>
        <v/>
      </c>
      <c r="BF161" s="52" t="str">
        <f t="array" ref="BF161">IFERROR(INDEX('Stage 3 TQP'!G164:G356,SMALL(IF(TRUE=$BD$2:$BD$200,ROW($BD$2:$BD$200)-ROW(BE161)+1),ROW(160:160))),"")</f>
        <v/>
      </c>
    </row>
    <row r="162" spans="1:58">
      <c r="A162" s="215" t="s">
        <v>553</v>
      </c>
      <c r="B162" s="224" t="s">
        <v>614</v>
      </c>
      <c r="C162" s="225">
        <v>2015</v>
      </c>
      <c r="D162" s="218" t="s">
        <v>528</v>
      </c>
      <c r="F162" s="52" t="str">
        <f>IFERROR(INDEX('Stage 2 System Breakdown'!$B$12:$B$200,MATCH(0,INDEX(COUNTIF($F$1:F161,'Stage 2 System Breakdown'!$B$12:$B$200),0,0),0)),"")</f>
        <v/>
      </c>
      <c r="G162" s="52" t="str">
        <f>IFERROR(INDEX('Stage 2 System Breakdown'!$D$12:$D$200,MATCH(0,INDEX(COUNTIF($G$1:G161,'Stage 2 System Breakdown'!$D$12:$D$200),0,0),0)),"")</f>
        <v/>
      </c>
      <c r="H162" s="52" t="str">
        <f>IFERROR(INDEX('Stage 2 System Breakdown'!$F$12:$F$200,MATCH(0,INDEX(COUNTIF($H$1:H161,'Stage 2 System Breakdown'!$F$12:$F$200),0,0),0)),"")</f>
        <v/>
      </c>
      <c r="L162" s="69" t="str" cm="1">
        <f t="array" ref="L162">IFERROR(INDEX('Stage 1 Requirements Definition'!$E$12:$E$200,MATCH(0,INDEX(COUNTIF($L$1:L161,'Stage 1 Requirements Definition'!$E$12:$E$200),0,0),0)),"")</f>
        <v/>
      </c>
      <c r="AC162" s="52">
        <f>COUNTIF('Stage 2 FMECA'!$G$13:$G$201,AB162)</f>
        <v>0</v>
      </c>
      <c r="AE162" s="52" t="str">
        <f t="array" ref="AE162">IFERROR(INDEX($AB$2:$AB$504,SMALL(IF($AC$2:$AC$504&lt;&gt;0,ROW($AB$2:$AB$504)-ROW($AB$2)+1),ROWS($AB$2:AB162))),"")</f>
        <v/>
      </c>
      <c r="AF162" s="52" t="str">
        <f t="shared" si="13"/>
        <v/>
      </c>
      <c r="AJ162" s="67" t="str">
        <f t="shared" ca="1" si="14"/>
        <v/>
      </c>
      <c r="AK162" s="65" t="str">
        <f t="shared" ca="1" si="15"/>
        <v/>
      </c>
      <c r="AL162" s="65" t="str">
        <f t="shared" ca="1" si="16"/>
        <v/>
      </c>
      <c r="AX162" s="52" t="s">
        <v>503</v>
      </c>
      <c r="AZ162" s="52" t="str">
        <f>IF(ISNUMBER(SEARCH('Standard Search'!$C$11,HiddenSheet!B162)),HiddenSheet!B162,"")</f>
        <v/>
      </c>
      <c r="BA162" s="52" t="str">
        <f t="array" ref="BA162">IFERROR(INDEX($AZ$2:$AZ$504,SMALL(IF($AZ$2:$AZ$504&lt;&gt;"",ROW($AZ$2:$AZ$504)-ROW($AZ$2)+1,""),ROW(BA162)-ROW($BA$2)+1)),"")</f>
        <v/>
      </c>
      <c r="BD162" s="52" t="b">
        <v>0</v>
      </c>
      <c r="BE162" s="52" t="str">
        <f t="array" ref="BE162">IFERROR(INDEX('Stage 3 TQP'!B170:B357,SMALL(IF(TRUE=$BD$2:$BD$200,ROW($BD$2:$BD$200)-ROW(BD162)+1),ROW(161:161))),"")</f>
        <v/>
      </c>
      <c r="BF162" s="52" t="str">
        <f t="array" ref="BF162">IFERROR(INDEX('Stage 3 TQP'!G165:G357,SMALL(IF(TRUE=$BD$2:$BD$200,ROW($BD$2:$BD$200)-ROW(BE162)+1),ROW(161:161))),"")</f>
        <v/>
      </c>
    </row>
    <row r="163" spans="1:58">
      <c r="A163" s="215" t="s">
        <v>553</v>
      </c>
      <c r="B163" s="224" t="s">
        <v>615</v>
      </c>
      <c r="C163" s="225">
        <v>2015</v>
      </c>
      <c r="D163" s="218" t="s">
        <v>435</v>
      </c>
      <c r="F163" s="52" t="str">
        <f>IFERROR(INDEX('Stage 2 System Breakdown'!$B$12:$B$200,MATCH(0,INDEX(COUNTIF($F$1:F162,'Stage 2 System Breakdown'!$B$12:$B$200),0,0),0)),"")</f>
        <v/>
      </c>
      <c r="G163" s="52" t="str">
        <f>IFERROR(INDEX('Stage 2 System Breakdown'!$D$12:$D$200,MATCH(0,INDEX(COUNTIF($G$1:G162,'Stage 2 System Breakdown'!$D$12:$D$200),0,0),0)),"")</f>
        <v/>
      </c>
      <c r="H163" s="52" t="str">
        <f>IFERROR(INDEX('Stage 2 System Breakdown'!$F$12:$F$200,MATCH(0,INDEX(COUNTIF($H$1:H162,'Stage 2 System Breakdown'!$F$12:$F$200),0,0),0)),"")</f>
        <v/>
      </c>
      <c r="L163" s="69" t="str" cm="1">
        <f t="array" ref="L163">IFERROR(INDEX('Stage 1 Requirements Definition'!$E$12:$E$200,MATCH(0,INDEX(COUNTIF($L$1:L162,'Stage 1 Requirements Definition'!$E$12:$E$200),0,0),0)),"")</f>
        <v/>
      </c>
      <c r="AC163" s="52">
        <f>COUNTIF('Stage 2 FMECA'!$G$13:$G$201,AB163)</f>
        <v>0</v>
      </c>
      <c r="AE163" s="52" t="str">
        <f t="array" ref="AE163">IFERROR(INDEX($AB$2:$AB$504,SMALL(IF($AC$2:$AC$504&lt;&gt;0,ROW($AB$2:$AB$504)-ROW($AB$2)+1),ROWS($AB$2:AB163))),"")</f>
        <v/>
      </c>
      <c r="AF163" s="52" t="str">
        <f t="shared" si="13"/>
        <v/>
      </c>
      <c r="AJ163" s="67" t="str">
        <f t="shared" ca="1" si="14"/>
        <v/>
      </c>
      <c r="AK163" s="65" t="str">
        <f t="shared" ca="1" si="15"/>
        <v/>
      </c>
      <c r="AL163" s="65" t="str">
        <f t="shared" ca="1" si="16"/>
        <v/>
      </c>
      <c r="AX163" s="52" t="s">
        <v>503</v>
      </c>
      <c r="AZ163" s="52" t="str">
        <f>IF(ISNUMBER(SEARCH('Standard Search'!$C$11,HiddenSheet!B163)),HiddenSheet!B163,"")</f>
        <v/>
      </c>
      <c r="BA163" s="52" t="str">
        <f t="array" ref="BA163">IFERROR(INDEX($AZ$2:$AZ$504,SMALL(IF($AZ$2:$AZ$504&lt;&gt;"",ROW($AZ$2:$AZ$504)-ROW($AZ$2)+1,""),ROW(BA163)-ROW($BA$2)+1)),"")</f>
        <v/>
      </c>
      <c r="BD163" s="52" t="b">
        <v>0</v>
      </c>
      <c r="BE163" s="52" t="str">
        <f t="array" ref="BE163">IFERROR(INDEX('Stage 3 TQP'!B171:B358,SMALL(IF(TRUE=$BD$2:$BD$200,ROW($BD$2:$BD$200)-ROW(BD163)+1),ROW(162:162))),"")</f>
        <v/>
      </c>
      <c r="BF163" s="52" t="str">
        <f t="array" ref="BF163">IFERROR(INDEX('Stage 3 TQP'!G166:G358,SMALL(IF(TRUE=$BD$2:$BD$200,ROW($BD$2:$BD$200)-ROW(BE163)+1),ROW(162:162))),"")</f>
        <v/>
      </c>
    </row>
    <row r="164" spans="1:58">
      <c r="A164" s="215" t="s">
        <v>553</v>
      </c>
      <c r="B164" s="224" t="s">
        <v>616</v>
      </c>
      <c r="C164" s="225">
        <v>2017</v>
      </c>
      <c r="D164" s="218" t="s">
        <v>443</v>
      </c>
      <c r="F164" s="52" t="str">
        <f>IFERROR(INDEX('Stage 2 System Breakdown'!$B$12:$B$200,MATCH(0,INDEX(COUNTIF($F$1:F163,'Stage 2 System Breakdown'!$B$12:$B$200),0,0),0)),"")</f>
        <v/>
      </c>
      <c r="G164" s="52" t="str">
        <f>IFERROR(INDEX('Stage 2 System Breakdown'!$D$12:$D$200,MATCH(0,INDEX(COUNTIF($G$1:G163,'Stage 2 System Breakdown'!$D$12:$D$200),0,0),0)),"")</f>
        <v/>
      </c>
      <c r="H164" s="52" t="str">
        <f>IFERROR(INDEX('Stage 2 System Breakdown'!$F$12:$F$200,MATCH(0,INDEX(COUNTIF($H$1:H163,'Stage 2 System Breakdown'!$F$12:$F$200),0,0),0)),"")</f>
        <v/>
      </c>
      <c r="L164" s="69" t="str" cm="1">
        <f t="array" ref="L164">IFERROR(INDEX('Stage 1 Requirements Definition'!$E$12:$E$200,MATCH(0,INDEX(COUNTIF($L$1:L163,'Stage 1 Requirements Definition'!$E$12:$E$200),0,0),0)),"")</f>
        <v/>
      </c>
      <c r="AC164" s="52">
        <f>COUNTIF('Stage 2 FMECA'!$G$13:$G$201,AB164)</f>
        <v>0</v>
      </c>
      <c r="AE164" s="52" t="str">
        <f t="array" ref="AE164">IFERROR(INDEX($AB$2:$AB$504,SMALL(IF($AC$2:$AC$504&lt;&gt;0,ROW($AB$2:$AB$504)-ROW($AB$2)+1),ROWS($AB$2:AB164))),"")</f>
        <v/>
      </c>
      <c r="AF164" s="52" t="str">
        <f t="shared" si="13"/>
        <v/>
      </c>
      <c r="AJ164" s="67" t="str">
        <f t="shared" ca="1" si="14"/>
        <v/>
      </c>
      <c r="AK164" s="65" t="str">
        <f t="shared" ca="1" si="15"/>
        <v/>
      </c>
      <c r="AL164" s="65" t="str">
        <f t="shared" ca="1" si="16"/>
        <v/>
      </c>
      <c r="AX164" s="52" t="s">
        <v>503</v>
      </c>
      <c r="AZ164" s="52" t="str">
        <f>IF(ISNUMBER(SEARCH('Standard Search'!$C$11,HiddenSheet!B164)),HiddenSheet!B164,"")</f>
        <v/>
      </c>
      <c r="BA164" s="52" t="str">
        <f t="array" ref="BA164">IFERROR(INDEX($AZ$2:$AZ$504,SMALL(IF($AZ$2:$AZ$504&lt;&gt;"",ROW($AZ$2:$AZ$504)-ROW($AZ$2)+1,""),ROW(BA164)-ROW($BA$2)+1)),"")</f>
        <v/>
      </c>
      <c r="BD164" s="52" t="b">
        <v>0</v>
      </c>
      <c r="BE164" s="52" t="str">
        <f t="array" ref="BE164">IFERROR(INDEX('Stage 3 TQP'!B172:B359,SMALL(IF(TRUE=$BD$2:$BD$200,ROW($BD$2:$BD$200)-ROW(BD164)+1),ROW(163:163))),"")</f>
        <v/>
      </c>
      <c r="BF164" s="52" t="str">
        <f t="array" ref="BF164">IFERROR(INDEX('Stage 3 TQP'!G167:G359,SMALL(IF(TRUE=$BD$2:$BD$200,ROW($BD$2:$BD$200)-ROW(BE164)+1),ROW(163:163))),"")</f>
        <v/>
      </c>
    </row>
    <row r="165" spans="1:58">
      <c r="A165" s="215" t="s">
        <v>553</v>
      </c>
      <c r="B165" s="224" t="s">
        <v>617</v>
      </c>
      <c r="C165" s="225">
        <v>2015</v>
      </c>
      <c r="D165" s="226" t="s">
        <v>435</v>
      </c>
      <c r="F165" s="52" t="str">
        <f>IFERROR(INDEX('Stage 2 System Breakdown'!$B$12:$B$200,MATCH(0,INDEX(COUNTIF($F$1:F164,'Stage 2 System Breakdown'!$B$12:$B$200),0,0),0)),"")</f>
        <v/>
      </c>
      <c r="G165" s="52" t="str">
        <f>IFERROR(INDEX('Stage 2 System Breakdown'!$D$12:$D$200,MATCH(0,INDEX(COUNTIF($G$1:G164,'Stage 2 System Breakdown'!$D$12:$D$200),0,0),0)),"")</f>
        <v/>
      </c>
      <c r="H165" s="52" t="str">
        <f>IFERROR(INDEX('Stage 2 System Breakdown'!$F$12:$F$200,MATCH(0,INDEX(COUNTIF($H$1:H164,'Stage 2 System Breakdown'!$F$12:$F$200),0,0),0)),"")</f>
        <v/>
      </c>
      <c r="L165" s="69" t="str" cm="1">
        <f t="array" ref="L165">IFERROR(INDEX('Stage 1 Requirements Definition'!$E$12:$E$200,MATCH(0,INDEX(COUNTIF($L$1:L164,'Stage 1 Requirements Definition'!$E$12:$E$200),0,0),0)),"")</f>
        <v/>
      </c>
      <c r="AC165" s="52">
        <f>COUNTIF('Stage 2 FMECA'!$G$13:$G$201,AB165)</f>
        <v>0</v>
      </c>
      <c r="AE165" s="52" t="str">
        <f t="array" ref="AE165">IFERROR(INDEX($AB$2:$AB$504,SMALL(IF($AC$2:$AC$504&lt;&gt;0,ROW($AB$2:$AB$504)-ROW($AB$2)+1),ROWS($AB$2:AB165))),"")</f>
        <v/>
      </c>
      <c r="AF165" s="52" t="str">
        <f t="shared" si="13"/>
        <v/>
      </c>
      <c r="AJ165" s="67" t="str">
        <f t="shared" ca="1" si="14"/>
        <v/>
      </c>
      <c r="AK165" s="65" t="str">
        <f t="shared" ca="1" si="15"/>
        <v/>
      </c>
      <c r="AL165" s="65" t="str">
        <f t="shared" ca="1" si="16"/>
        <v/>
      </c>
      <c r="AX165" s="52" t="s">
        <v>503</v>
      </c>
      <c r="AZ165" s="52" t="str">
        <f>IF(ISNUMBER(SEARCH('Standard Search'!$C$11,HiddenSheet!B165)),HiddenSheet!B165,"")</f>
        <v/>
      </c>
      <c r="BA165" s="52" t="str">
        <f t="array" ref="BA165">IFERROR(INDEX($AZ$2:$AZ$504,SMALL(IF($AZ$2:$AZ$504&lt;&gt;"",ROW($AZ$2:$AZ$504)-ROW($AZ$2)+1,""),ROW(BA165)-ROW($BA$2)+1)),"")</f>
        <v/>
      </c>
      <c r="BD165" s="52" t="b">
        <v>0</v>
      </c>
      <c r="BE165" s="52" t="str">
        <f t="array" ref="BE165">IFERROR(INDEX('Stage 3 TQP'!B173:B360,SMALL(IF(TRUE=$BD$2:$BD$200,ROW($BD$2:$BD$200)-ROW(BD165)+1),ROW(164:164))),"")</f>
        <v/>
      </c>
      <c r="BF165" s="52" t="str">
        <f t="array" ref="BF165">IFERROR(INDEX('Stage 3 TQP'!G168:G360,SMALL(IF(TRUE=$BD$2:$BD$200,ROW($BD$2:$BD$200)-ROW(BE165)+1),ROW(164:164))),"")</f>
        <v/>
      </c>
    </row>
    <row r="166" spans="1:58">
      <c r="A166" s="215" t="s">
        <v>553</v>
      </c>
      <c r="B166" s="224" t="s">
        <v>618</v>
      </c>
      <c r="C166" s="225">
        <v>2017</v>
      </c>
      <c r="D166" s="226" t="s">
        <v>418</v>
      </c>
      <c r="F166" s="52" t="str">
        <f>IFERROR(INDEX('Stage 2 System Breakdown'!$B$12:$B$200,MATCH(0,INDEX(COUNTIF($F$1:F165,'Stage 2 System Breakdown'!$B$12:$B$200),0,0),0)),"")</f>
        <v/>
      </c>
      <c r="G166" s="52" t="str">
        <f>IFERROR(INDEX('Stage 2 System Breakdown'!$D$12:$D$200,MATCH(0,INDEX(COUNTIF($G$1:G165,'Stage 2 System Breakdown'!$D$12:$D$200),0,0),0)),"")</f>
        <v/>
      </c>
      <c r="H166" s="52" t="str">
        <f>IFERROR(INDEX('Stage 2 System Breakdown'!$F$12:$F$200,MATCH(0,INDEX(COUNTIF($H$1:H165,'Stage 2 System Breakdown'!$F$12:$F$200),0,0),0)),"")</f>
        <v/>
      </c>
      <c r="L166" s="69" t="str" cm="1">
        <f t="array" ref="L166">IFERROR(INDEX('Stage 1 Requirements Definition'!$E$12:$E$200,MATCH(0,INDEX(COUNTIF($L$1:L165,'Stage 1 Requirements Definition'!$E$12:$E$200),0,0),0)),"")</f>
        <v/>
      </c>
      <c r="AC166" s="52">
        <f>COUNTIF('Stage 2 FMECA'!$G$13:$G$201,AB166)</f>
        <v>0</v>
      </c>
      <c r="AE166" s="52" t="str">
        <f t="array" ref="AE166">IFERROR(INDEX($AB$2:$AB$504,SMALL(IF($AC$2:$AC$504&lt;&gt;0,ROW($AB$2:$AB$504)-ROW($AB$2)+1),ROWS($AB$2:AB166))),"")</f>
        <v/>
      </c>
      <c r="AF166" s="52" t="str">
        <f t="shared" si="13"/>
        <v/>
      </c>
      <c r="AJ166" s="67" t="str">
        <f t="shared" ca="1" si="14"/>
        <v/>
      </c>
      <c r="AK166" s="65" t="str">
        <f t="shared" ca="1" si="15"/>
        <v/>
      </c>
      <c r="AL166" s="65" t="str">
        <f t="shared" ca="1" si="16"/>
        <v/>
      </c>
      <c r="AX166" s="52" t="s">
        <v>503</v>
      </c>
      <c r="AZ166" s="52" t="str">
        <f>IF(ISNUMBER(SEARCH('Standard Search'!$C$11,HiddenSheet!B166)),HiddenSheet!B166,"")</f>
        <v/>
      </c>
      <c r="BA166" s="52" t="str">
        <f t="array" ref="BA166">IFERROR(INDEX($AZ$2:$AZ$504,SMALL(IF($AZ$2:$AZ$504&lt;&gt;"",ROW($AZ$2:$AZ$504)-ROW($AZ$2)+1,""),ROW(BA166)-ROW($BA$2)+1)),"")</f>
        <v/>
      </c>
      <c r="BD166" s="52" t="b">
        <v>0</v>
      </c>
      <c r="BE166" s="52" t="str">
        <f t="array" ref="BE166">IFERROR(INDEX('Stage 3 TQP'!B174:B361,SMALL(IF(TRUE=$BD$2:$BD$200,ROW($BD$2:$BD$200)-ROW(BD166)+1),ROW(165:165))),"")</f>
        <v/>
      </c>
      <c r="BF166" s="52" t="str">
        <f t="array" ref="BF166">IFERROR(INDEX('Stage 3 TQP'!G169:G361,SMALL(IF(TRUE=$BD$2:$BD$200,ROW($BD$2:$BD$200)-ROW(BE166)+1),ROW(165:165))),"")</f>
        <v/>
      </c>
    </row>
    <row r="167" spans="1:58">
      <c r="A167" s="215" t="s">
        <v>553</v>
      </c>
      <c r="B167" s="224" t="s">
        <v>619</v>
      </c>
      <c r="C167" s="225">
        <v>2019</v>
      </c>
      <c r="D167" s="226" t="s">
        <v>418</v>
      </c>
      <c r="F167" s="52" t="str">
        <f>IFERROR(INDEX('Stage 2 System Breakdown'!$B$12:$B$200,MATCH(0,INDEX(COUNTIF($F$1:F166,'Stage 2 System Breakdown'!$B$12:$B$200),0,0),0)),"")</f>
        <v/>
      </c>
      <c r="G167" s="52" t="str">
        <f>IFERROR(INDEX('Stage 2 System Breakdown'!$D$12:$D$200,MATCH(0,INDEX(COUNTIF($G$1:G166,'Stage 2 System Breakdown'!$D$12:$D$200),0,0),0)),"")</f>
        <v/>
      </c>
      <c r="H167" s="52" t="str">
        <f>IFERROR(INDEX('Stage 2 System Breakdown'!$F$12:$F$200,MATCH(0,INDEX(COUNTIF($H$1:H166,'Stage 2 System Breakdown'!$F$12:$F$200),0,0),0)),"")</f>
        <v/>
      </c>
      <c r="L167" s="69" t="str" cm="1">
        <f t="array" ref="L167">IFERROR(INDEX('Stage 1 Requirements Definition'!$E$12:$E$200,MATCH(0,INDEX(COUNTIF($L$1:L166,'Stage 1 Requirements Definition'!$E$12:$E$200),0,0),0)),"")</f>
        <v/>
      </c>
      <c r="AC167" s="52">
        <f>COUNTIF('Stage 2 FMECA'!$G$13:$G$201,AB167)</f>
        <v>0</v>
      </c>
      <c r="AE167" s="52" t="str">
        <f t="array" ref="AE167">IFERROR(INDEX($AB$2:$AB$504,SMALL(IF($AC$2:$AC$504&lt;&gt;0,ROW($AB$2:$AB$504)-ROW($AB$2)+1),ROWS($AB$2:AB167))),"")</f>
        <v/>
      </c>
      <c r="AF167" s="52" t="str">
        <f t="shared" si="13"/>
        <v/>
      </c>
      <c r="AJ167" s="67" t="str">
        <f t="shared" ca="1" si="14"/>
        <v/>
      </c>
      <c r="AK167" s="65" t="str">
        <f t="shared" ca="1" si="15"/>
        <v/>
      </c>
      <c r="AL167" s="65" t="str">
        <f t="shared" ca="1" si="16"/>
        <v/>
      </c>
      <c r="AX167" s="52" t="s">
        <v>503</v>
      </c>
      <c r="AZ167" s="52" t="str">
        <f>IF(ISNUMBER(SEARCH('Standard Search'!$C$11,HiddenSheet!B167)),HiddenSheet!B167,"")</f>
        <v/>
      </c>
      <c r="BA167" s="52" t="str">
        <f t="array" ref="BA167">IFERROR(INDEX($AZ$2:$AZ$504,SMALL(IF($AZ$2:$AZ$504&lt;&gt;"",ROW($AZ$2:$AZ$504)-ROW($AZ$2)+1,""),ROW(BA167)-ROW($BA$2)+1)),"")</f>
        <v/>
      </c>
      <c r="BD167" s="52" t="b">
        <v>0</v>
      </c>
      <c r="BE167" s="52" t="str">
        <f t="array" ref="BE167">IFERROR(INDEX('Stage 3 TQP'!B175:B362,SMALL(IF(TRUE=$BD$2:$BD$200,ROW($BD$2:$BD$200)-ROW(BD167)+1),ROW(166:166))),"")</f>
        <v/>
      </c>
      <c r="BF167" s="52" t="str">
        <f t="array" ref="BF167">IFERROR(INDEX('Stage 3 TQP'!G170:G362,SMALL(IF(TRUE=$BD$2:$BD$200,ROW($BD$2:$BD$200)-ROW(BE167)+1),ROW(166:166))),"")</f>
        <v/>
      </c>
    </row>
    <row r="168" spans="1:58">
      <c r="A168" s="215" t="s">
        <v>553</v>
      </c>
      <c r="B168" s="224" t="s">
        <v>620</v>
      </c>
      <c r="C168" s="225">
        <v>2021</v>
      </c>
      <c r="D168" s="226" t="s">
        <v>425</v>
      </c>
      <c r="F168" s="52" t="str">
        <f>IFERROR(INDEX('Stage 2 System Breakdown'!$B$12:$B$200,MATCH(0,INDEX(COUNTIF($F$1:F167,'Stage 2 System Breakdown'!$B$12:$B$200),0,0),0)),"")</f>
        <v/>
      </c>
      <c r="G168" s="52" t="str">
        <f>IFERROR(INDEX('Stage 2 System Breakdown'!$D$12:$D$200,MATCH(0,INDEX(COUNTIF($G$1:G167,'Stage 2 System Breakdown'!$D$12:$D$200),0,0),0)),"")</f>
        <v/>
      </c>
      <c r="H168" s="52" t="str">
        <f>IFERROR(INDEX('Stage 2 System Breakdown'!$F$12:$F$200,MATCH(0,INDEX(COUNTIF($H$1:H167,'Stage 2 System Breakdown'!$F$12:$F$200),0,0),0)),"")</f>
        <v/>
      </c>
      <c r="L168" s="69" t="str" cm="1">
        <f t="array" ref="L168">IFERROR(INDEX('Stage 1 Requirements Definition'!$E$12:$E$200,MATCH(0,INDEX(COUNTIF($L$1:L167,'Stage 1 Requirements Definition'!$E$12:$E$200),0,0),0)),"")</f>
        <v/>
      </c>
      <c r="AC168" s="52">
        <f>COUNTIF('Stage 2 FMECA'!$G$13:$G$201,AB168)</f>
        <v>0</v>
      </c>
      <c r="AE168" s="52" t="str">
        <f t="array" ref="AE168">IFERROR(INDEX($AB$2:$AB$504,SMALL(IF($AC$2:$AC$504&lt;&gt;0,ROW($AB$2:$AB$504)-ROW($AB$2)+1),ROWS($AB$2:AB168))),"")</f>
        <v/>
      </c>
      <c r="AF168" s="52" t="str">
        <f t="shared" si="13"/>
        <v/>
      </c>
      <c r="AJ168" s="67" t="str">
        <f t="shared" ca="1" si="14"/>
        <v/>
      </c>
      <c r="AK168" s="65" t="str">
        <f t="shared" ca="1" si="15"/>
        <v/>
      </c>
      <c r="AL168" s="65" t="str">
        <f t="shared" ca="1" si="16"/>
        <v/>
      </c>
      <c r="AX168" s="52" t="s">
        <v>503</v>
      </c>
      <c r="AZ168" s="52" t="str">
        <f>IF(ISNUMBER(SEARCH('Standard Search'!$C$11,HiddenSheet!B168)),HiddenSheet!B168,"")</f>
        <v/>
      </c>
      <c r="BA168" s="52" t="str">
        <f t="array" ref="BA168">IFERROR(INDEX($AZ$2:$AZ$504,SMALL(IF($AZ$2:$AZ$504&lt;&gt;"",ROW($AZ$2:$AZ$504)-ROW($AZ$2)+1,""),ROW(BA168)-ROW($BA$2)+1)),"")</f>
        <v/>
      </c>
      <c r="BD168" s="52" t="b">
        <v>0</v>
      </c>
      <c r="BE168" s="52" t="str">
        <f t="array" ref="BE168">IFERROR(INDEX('Stage 3 TQP'!B176:B363,SMALL(IF(TRUE=$BD$2:$BD$200,ROW($BD$2:$BD$200)-ROW(BD168)+1),ROW(167:167))),"")</f>
        <v/>
      </c>
      <c r="BF168" s="52" t="str">
        <f t="array" ref="BF168">IFERROR(INDEX('Stage 3 TQP'!G171:G363,SMALL(IF(TRUE=$BD$2:$BD$200,ROW($BD$2:$BD$200)-ROW(BE168)+1),ROW(167:167))),"")</f>
        <v/>
      </c>
    </row>
    <row r="169" spans="1:58">
      <c r="A169" s="215" t="s">
        <v>553</v>
      </c>
      <c r="B169" s="224" t="s">
        <v>621</v>
      </c>
      <c r="C169" s="225">
        <v>2021</v>
      </c>
      <c r="D169" s="226" t="s">
        <v>425</v>
      </c>
      <c r="F169" s="52" t="str">
        <f>IFERROR(INDEX('Stage 2 System Breakdown'!$B$12:$B$200,MATCH(0,INDEX(COUNTIF($F$1:F168,'Stage 2 System Breakdown'!$B$12:$B$200),0,0),0)),"")</f>
        <v/>
      </c>
      <c r="G169" s="52" t="str">
        <f>IFERROR(INDEX('Stage 2 System Breakdown'!$D$12:$D$200,MATCH(0,INDEX(COUNTIF($G$1:G168,'Stage 2 System Breakdown'!$D$12:$D$200),0,0),0)),"")</f>
        <v/>
      </c>
      <c r="H169" s="52" t="str">
        <f>IFERROR(INDEX('Stage 2 System Breakdown'!$F$12:$F$200,MATCH(0,INDEX(COUNTIF($H$1:H168,'Stage 2 System Breakdown'!$F$12:$F$200),0,0),0)),"")</f>
        <v/>
      </c>
      <c r="L169" s="69" t="str" cm="1">
        <f t="array" ref="L169">IFERROR(INDEX('Stage 1 Requirements Definition'!$E$12:$E$200,MATCH(0,INDEX(COUNTIF($L$1:L168,'Stage 1 Requirements Definition'!$E$12:$E$200),0,0),0)),"")</f>
        <v/>
      </c>
      <c r="AC169" s="52">
        <f>COUNTIF('Stage 2 FMECA'!$G$13:$G$201,AB169)</f>
        <v>0</v>
      </c>
      <c r="AE169" s="52" t="str">
        <f t="array" ref="AE169">IFERROR(INDEX($AB$2:$AB$504,SMALL(IF($AC$2:$AC$504&lt;&gt;0,ROW($AB$2:$AB$504)-ROW($AB$2)+1),ROWS($AB$2:AB169))),"")</f>
        <v/>
      </c>
      <c r="AF169" s="52" t="str">
        <f t="shared" si="13"/>
        <v/>
      </c>
      <c r="AJ169" s="67" t="str">
        <f t="shared" ca="1" si="14"/>
        <v/>
      </c>
      <c r="AK169" s="65" t="str">
        <f t="shared" ca="1" si="15"/>
        <v/>
      </c>
      <c r="AL169" s="65" t="str">
        <f t="shared" ca="1" si="16"/>
        <v/>
      </c>
      <c r="AX169" s="52" t="s">
        <v>503</v>
      </c>
      <c r="AZ169" s="52" t="str">
        <f>IF(ISNUMBER(SEARCH('Standard Search'!$C$11,HiddenSheet!B169)),HiddenSheet!B169,"")</f>
        <v/>
      </c>
      <c r="BA169" s="52" t="str">
        <f t="array" ref="BA169">IFERROR(INDEX($AZ$2:$AZ$504,SMALL(IF($AZ$2:$AZ$504&lt;&gt;"",ROW($AZ$2:$AZ$504)-ROW($AZ$2)+1,""),ROW(BA169)-ROW($BA$2)+1)),"")</f>
        <v/>
      </c>
      <c r="BD169" s="52" t="b">
        <v>0</v>
      </c>
      <c r="BE169" s="52" t="str">
        <f t="array" ref="BE169">IFERROR(INDEX('Stage 3 TQP'!B177:B364,SMALL(IF(TRUE=$BD$2:$BD$200,ROW($BD$2:$BD$200)-ROW(BD169)+1),ROW(168:168))),"")</f>
        <v/>
      </c>
      <c r="BF169" s="52" t="str">
        <f t="array" ref="BF169">IFERROR(INDEX('Stage 3 TQP'!G172:G364,SMALL(IF(TRUE=$BD$2:$BD$200,ROW($BD$2:$BD$200)-ROW(BE169)+1),ROW(168:168))),"")</f>
        <v/>
      </c>
    </row>
    <row r="170" spans="1:58">
      <c r="A170" s="215" t="s">
        <v>553</v>
      </c>
      <c r="B170" s="224" t="s">
        <v>622</v>
      </c>
      <c r="C170" s="225">
        <v>2019</v>
      </c>
      <c r="D170" s="218" t="s">
        <v>158</v>
      </c>
      <c r="F170" s="52" t="str">
        <f>IFERROR(INDEX('Stage 2 System Breakdown'!$B$12:$B$200,MATCH(0,INDEX(COUNTIF($F$1:F169,'Stage 2 System Breakdown'!$B$12:$B$200),0,0),0)),"")</f>
        <v/>
      </c>
      <c r="G170" s="52" t="str">
        <f>IFERROR(INDEX('Stage 2 System Breakdown'!$D$12:$D$200,MATCH(0,INDEX(COUNTIF($G$1:G169,'Stage 2 System Breakdown'!$D$12:$D$200),0,0),0)),"")</f>
        <v/>
      </c>
      <c r="H170" s="52" t="str">
        <f>IFERROR(INDEX('Stage 2 System Breakdown'!$F$12:$F$200,MATCH(0,INDEX(COUNTIF($H$1:H169,'Stage 2 System Breakdown'!$F$12:$F$200),0,0),0)),"")</f>
        <v/>
      </c>
      <c r="L170" s="69" t="str" cm="1">
        <f t="array" ref="L170">IFERROR(INDEX('Stage 1 Requirements Definition'!$E$12:$E$200,MATCH(0,INDEX(COUNTIF($L$1:L169,'Stage 1 Requirements Definition'!$E$12:$E$200),0,0),0)),"")</f>
        <v/>
      </c>
      <c r="AC170" s="52">
        <f>COUNTIF('Stage 2 FMECA'!$G$13:$G$201,AB170)</f>
        <v>0</v>
      </c>
      <c r="AE170" s="52" t="str">
        <f t="array" ref="AE170">IFERROR(INDEX($AB$2:$AB$504,SMALL(IF($AC$2:$AC$504&lt;&gt;0,ROW($AB$2:$AB$504)-ROW($AB$2)+1),ROWS($AB$2:AB170))),"")</f>
        <v/>
      </c>
      <c r="AF170" s="52" t="str">
        <f t="shared" si="13"/>
        <v/>
      </c>
      <c r="AJ170" s="67" t="str">
        <f t="shared" ca="1" si="14"/>
        <v/>
      </c>
      <c r="AK170" s="65" t="str">
        <f t="shared" ca="1" si="15"/>
        <v/>
      </c>
      <c r="AL170" s="65" t="str">
        <f t="shared" ca="1" si="16"/>
        <v/>
      </c>
      <c r="AX170" s="52" t="s">
        <v>503</v>
      </c>
      <c r="AZ170" s="52" t="str">
        <f>IF(ISNUMBER(SEARCH('Standard Search'!$C$11,HiddenSheet!B170)),HiddenSheet!B170,"")</f>
        <v/>
      </c>
      <c r="BA170" s="52" t="str">
        <f t="array" ref="BA170">IFERROR(INDEX($AZ$2:$AZ$504,SMALL(IF($AZ$2:$AZ$504&lt;&gt;"",ROW($AZ$2:$AZ$504)-ROW($AZ$2)+1,""),ROW(BA170)-ROW($BA$2)+1)),"")</f>
        <v/>
      </c>
      <c r="BD170" s="52" t="b">
        <v>0</v>
      </c>
      <c r="BE170" s="52" t="str">
        <f t="array" ref="BE170">IFERROR(INDEX('Stage 3 TQP'!B178:B365,SMALL(IF(TRUE=$BD$2:$BD$200,ROW($BD$2:$BD$200)-ROW(BD170)+1),ROW(169:169))),"")</f>
        <v/>
      </c>
      <c r="BF170" s="52" t="str">
        <f t="array" ref="BF170">IFERROR(INDEX('Stage 3 TQP'!G173:G365,SMALL(IF(TRUE=$BD$2:$BD$200,ROW($BD$2:$BD$200)-ROW(BE170)+1),ROW(169:169))),"")</f>
        <v/>
      </c>
    </row>
    <row r="171" spans="1:58">
      <c r="A171" s="215" t="s">
        <v>553</v>
      </c>
      <c r="B171" s="224" t="s">
        <v>623</v>
      </c>
      <c r="C171" s="225">
        <v>2018</v>
      </c>
      <c r="D171" s="226" t="s">
        <v>370</v>
      </c>
      <c r="F171" s="52" t="str">
        <f>IFERROR(INDEX('Stage 2 System Breakdown'!$B$12:$B$200,MATCH(0,INDEX(COUNTIF($F$1:F170,'Stage 2 System Breakdown'!$B$12:$B$200),0,0),0)),"")</f>
        <v/>
      </c>
      <c r="G171" s="52" t="str">
        <f>IFERROR(INDEX('Stage 2 System Breakdown'!$D$12:$D$200,MATCH(0,INDEX(COUNTIF($G$1:G170,'Stage 2 System Breakdown'!$D$12:$D$200),0,0),0)),"")</f>
        <v/>
      </c>
      <c r="H171" s="52" t="str">
        <f>IFERROR(INDEX('Stage 2 System Breakdown'!$F$12:$F$200,MATCH(0,INDEX(COUNTIF($H$1:H170,'Stage 2 System Breakdown'!$F$12:$F$200),0,0),0)),"")</f>
        <v/>
      </c>
      <c r="L171" s="69" t="str" cm="1">
        <f t="array" ref="L171">IFERROR(INDEX('Stage 1 Requirements Definition'!$E$12:$E$200,MATCH(0,INDEX(COUNTIF($L$1:L170,'Stage 1 Requirements Definition'!$E$12:$E$200),0,0),0)),"")</f>
        <v/>
      </c>
      <c r="AC171" s="52">
        <f>COUNTIF('Stage 2 FMECA'!$G$13:$G$201,AB171)</f>
        <v>0</v>
      </c>
      <c r="AE171" s="52" t="str">
        <f t="array" ref="AE171">IFERROR(INDEX($AB$2:$AB$504,SMALL(IF($AC$2:$AC$504&lt;&gt;0,ROW($AB$2:$AB$504)-ROW($AB$2)+1),ROWS($AB$2:AB171))),"")</f>
        <v/>
      </c>
      <c r="AF171" s="52" t="str">
        <f t="shared" si="13"/>
        <v/>
      </c>
      <c r="AJ171" s="67" t="str">
        <f t="shared" ca="1" si="14"/>
        <v/>
      </c>
      <c r="AK171" s="65" t="str">
        <f t="shared" ca="1" si="15"/>
        <v/>
      </c>
      <c r="AL171" s="65" t="str">
        <f t="shared" ca="1" si="16"/>
        <v/>
      </c>
      <c r="AX171" s="52" t="s">
        <v>503</v>
      </c>
      <c r="AZ171" s="52" t="str">
        <f>IF(ISNUMBER(SEARCH('Standard Search'!$C$11,HiddenSheet!B171)),HiddenSheet!B171,"")</f>
        <v/>
      </c>
      <c r="BA171" s="52" t="str">
        <f t="array" ref="BA171">IFERROR(INDEX($AZ$2:$AZ$504,SMALL(IF($AZ$2:$AZ$504&lt;&gt;"",ROW($AZ$2:$AZ$504)-ROW($AZ$2)+1,""),ROW(BA171)-ROW($BA$2)+1)),"")</f>
        <v/>
      </c>
      <c r="BD171" s="52" t="b">
        <v>0</v>
      </c>
      <c r="BE171" s="52" t="str">
        <f t="array" ref="BE171">IFERROR(INDEX('Stage 3 TQP'!B179:B366,SMALL(IF(TRUE=$BD$2:$BD$200,ROW($BD$2:$BD$200)-ROW(BD171)+1),ROW(170:170))),"")</f>
        <v/>
      </c>
      <c r="BF171" s="52" t="str">
        <f t="array" ref="BF171">IFERROR(INDEX('Stage 3 TQP'!G174:G366,SMALL(IF(TRUE=$BD$2:$BD$200,ROW($BD$2:$BD$200)-ROW(BE171)+1),ROW(170:170))),"")</f>
        <v/>
      </c>
    </row>
    <row r="172" spans="1:58">
      <c r="A172" s="215" t="s">
        <v>553</v>
      </c>
      <c r="B172" s="224" t="s">
        <v>624</v>
      </c>
      <c r="C172" s="225">
        <v>2016</v>
      </c>
      <c r="D172" s="226" t="s">
        <v>437</v>
      </c>
      <c r="F172" s="52" t="str">
        <f>IFERROR(INDEX('Stage 2 System Breakdown'!$B$12:$B$200,MATCH(0,INDEX(COUNTIF($F$1:F171,'Stage 2 System Breakdown'!$B$12:$B$200),0,0),0)),"")</f>
        <v/>
      </c>
      <c r="G172" s="52" t="str">
        <f>IFERROR(INDEX('Stage 2 System Breakdown'!$D$12:$D$200,MATCH(0,INDEX(COUNTIF($G$1:G171,'Stage 2 System Breakdown'!$D$12:$D$200),0,0),0)),"")</f>
        <v/>
      </c>
      <c r="H172" s="52" t="str">
        <f>IFERROR(INDEX('Stage 2 System Breakdown'!$F$12:$F$200,MATCH(0,INDEX(COUNTIF($H$1:H171,'Stage 2 System Breakdown'!$F$12:$F$200),0,0),0)),"")</f>
        <v/>
      </c>
      <c r="L172" s="69" t="str" cm="1">
        <f t="array" ref="L172">IFERROR(INDEX('Stage 1 Requirements Definition'!$E$12:$E$200,MATCH(0,INDEX(COUNTIF($L$1:L171,'Stage 1 Requirements Definition'!$E$12:$E$200),0,0),0)),"")</f>
        <v/>
      </c>
      <c r="AC172" s="52">
        <f>COUNTIF('Stage 2 FMECA'!$G$13:$G$201,AB172)</f>
        <v>0</v>
      </c>
      <c r="AE172" s="52" t="str">
        <f t="array" ref="AE172">IFERROR(INDEX($AB$2:$AB$504,SMALL(IF($AC$2:$AC$504&lt;&gt;0,ROW($AB$2:$AB$504)-ROW($AB$2)+1),ROWS($AB$2:AB172))),"")</f>
        <v/>
      </c>
      <c r="AF172" s="52" t="str">
        <f t="shared" si="13"/>
        <v/>
      </c>
      <c r="AJ172" s="67" t="str">
        <f t="shared" ca="1" si="14"/>
        <v/>
      </c>
      <c r="AK172" s="65" t="str">
        <f t="shared" ca="1" si="15"/>
        <v/>
      </c>
      <c r="AL172" s="65" t="str">
        <f t="shared" ca="1" si="16"/>
        <v/>
      </c>
      <c r="AX172" s="52" t="s">
        <v>503</v>
      </c>
      <c r="AZ172" s="52" t="str">
        <f>IF(ISNUMBER(SEARCH('Standard Search'!$C$11,HiddenSheet!B172)),HiddenSheet!B172,"")</f>
        <v/>
      </c>
      <c r="BA172" s="52" t="str">
        <f t="array" ref="BA172">IFERROR(INDEX($AZ$2:$AZ$504,SMALL(IF($AZ$2:$AZ$504&lt;&gt;"",ROW($AZ$2:$AZ$504)-ROW($AZ$2)+1,""),ROW(BA172)-ROW($BA$2)+1)),"")</f>
        <v/>
      </c>
      <c r="BD172" s="52" t="b">
        <v>0</v>
      </c>
      <c r="BE172" s="52" t="str">
        <f t="array" ref="BE172">IFERROR(INDEX('Stage 3 TQP'!B180:B367,SMALL(IF(TRUE=$BD$2:$BD$200,ROW($BD$2:$BD$200)-ROW(BD172)+1),ROW(171:171))),"")</f>
        <v/>
      </c>
      <c r="BF172" s="52" t="str">
        <f t="array" ref="BF172">IFERROR(INDEX('Stage 3 TQP'!G175:G367,SMALL(IF(TRUE=$BD$2:$BD$200,ROW($BD$2:$BD$200)-ROW(BE172)+1),ROW(171:171))),"")</f>
        <v/>
      </c>
    </row>
    <row r="173" spans="1:58">
      <c r="A173" s="215" t="s">
        <v>553</v>
      </c>
      <c r="B173" s="224" t="s">
        <v>625</v>
      </c>
      <c r="C173" s="225">
        <v>2014</v>
      </c>
      <c r="D173" s="226" t="s">
        <v>626</v>
      </c>
      <c r="F173" s="52" t="str">
        <f>IFERROR(INDEX('Stage 2 System Breakdown'!$B$12:$B$200,MATCH(0,INDEX(COUNTIF($F$1:F172,'Stage 2 System Breakdown'!$B$12:$B$200),0,0),0)),"")</f>
        <v/>
      </c>
      <c r="G173" s="52" t="str">
        <f>IFERROR(INDEX('Stage 2 System Breakdown'!$D$12:$D$200,MATCH(0,INDEX(COUNTIF($G$1:G172,'Stage 2 System Breakdown'!$D$12:$D$200),0,0),0)),"")</f>
        <v/>
      </c>
      <c r="H173" s="52" t="str">
        <f>IFERROR(INDEX('Stage 2 System Breakdown'!$F$12:$F$200,MATCH(0,INDEX(COUNTIF($H$1:H172,'Stage 2 System Breakdown'!$F$12:$F$200),0,0),0)),"")</f>
        <v/>
      </c>
      <c r="L173" s="69" t="str" cm="1">
        <f t="array" ref="L173">IFERROR(INDEX('Stage 1 Requirements Definition'!$E$12:$E$200,MATCH(0,INDEX(COUNTIF($L$1:L172,'Stage 1 Requirements Definition'!$E$12:$E$200),0,0),0)),"")</f>
        <v/>
      </c>
      <c r="AC173" s="52">
        <f>COUNTIF('Stage 2 FMECA'!$G$13:$G$201,AB173)</f>
        <v>0</v>
      </c>
      <c r="AE173" s="52" t="str">
        <f t="array" ref="AE173">IFERROR(INDEX($AB$2:$AB$504,SMALL(IF($AC$2:$AC$504&lt;&gt;0,ROW($AB$2:$AB$504)-ROW($AB$2)+1),ROWS($AB$2:AB173))),"")</f>
        <v/>
      </c>
      <c r="AF173" s="52" t="str">
        <f t="shared" si="13"/>
        <v/>
      </c>
      <c r="AJ173" s="67" t="str">
        <f t="shared" ca="1" si="14"/>
        <v/>
      </c>
      <c r="AK173" s="65" t="str">
        <f t="shared" ca="1" si="15"/>
        <v/>
      </c>
      <c r="AL173" s="65" t="str">
        <f t="shared" ca="1" si="16"/>
        <v/>
      </c>
      <c r="AX173" s="52" t="s">
        <v>503</v>
      </c>
      <c r="AZ173" s="52" t="str">
        <f>IF(ISNUMBER(SEARCH('Standard Search'!$C$11,HiddenSheet!B173)),HiddenSheet!B173,"")</f>
        <v/>
      </c>
      <c r="BA173" s="52" t="str">
        <f t="array" ref="BA173">IFERROR(INDEX($AZ$2:$AZ$504,SMALL(IF($AZ$2:$AZ$504&lt;&gt;"",ROW($AZ$2:$AZ$504)-ROW($AZ$2)+1,""),ROW(BA173)-ROW($BA$2)+1)),"")</f>
        <v/>
      </c>
      <c r="BD173" s="52" t="b">
        <v>0</v>
      </c>
      <c r="BE173" s="52" t="str">
        <f t="array" ref="BE173">IFERROR(INDEX('Stage 3 TQP'!B181:B368,SMALL(IF(TRUE=$BD$2:$BD$200,ROW($BD$2:$BD$200)-ROW(BD173)+1),ROW(172:172))),"")</f>
        <v/>
      </c>
      <c r="BF173" s="52" t="str">
        <f t="array" ref="BF173">IFERROR(INDEX('Stage 3 TQP'!G176:G368,SMALL(IF(TRUE=$BD$2:$BD$200,ROW($BD$2:$BD$200)-ROW(BE173)+1),ROW(172:172))),"")</f>
        <v/>
      </c>
    </row>
    <row r="174" spans="1:58">
      <c r="A174" s="215" t="s">
        <v>553</v>
      </c>
      <c r="B174" s="224" t="s">
        <v>627</v>
      </c>
      <c r="C174" s="225">
        <v>2010</v>
      </c>
      <c r="D174" s="218" t="s">
        <v>628</v>
      </c>
      <c r="F174" s="52" t="str">
        <f>IFERROR(INDEX('Stage 2 System Breakdown'!$B$12:$B$200,MATCH(0,INDEX(COUNTIF($F$1:F173,'Stage 2 System Breakdown'!$B$12:$B$200),0,0),0)),"")</f>
        <v/>
      </c>
      <c r="G174" s="52" t="str">
        <f>IFERROR(INDEX('Stage 2 System Breakdown'!$D$12:$D$200,MATCH(0,INDEX(COUNTIF($G$1:G173,'Stage 2 System Breakdown'!$D$12:$D$200),0,0),0)),"")</f>
        <v/>
      </c>
      <c r="H174" s="52" t="str">
        <f>IFERROR(INDEX('Stage 2 System Breakdown'!$F$12:$F$200,MATCH(0,INDEX(COUNTIF($H$1:H173,'Stage 2 System Breakdown'!$F$12:$F$200),0,0),0)),"")</f>
        <v/>
      </c>
      <c r="L174" s="69" t="str" cm="1">
        <f t="array" ref="L174">IFERROR(INDEX('Stage 1 Requirements Definition'!$E$12:$E$200,MATCH(0,INDEX(COUNTIF($L$1:L173,'Stage 1 Requirements Definition'!$E$12:$E$200),0,0),0)),"")</f>
        <v/>
      </c>
      <c r="AC174" s="52">
        <f>COUNTIF('Stage 2 FMECA'!$G$13:$G$201,AB174)</f>
        <v>0</v>
      </c>
      <c r="AE174" s="52" t="str">
        <f t="array" ref="AE174">IFERROR(INDEX($AB$2:$AB$504,SMALL(IF($AC$2:$AC$504&lt;&gt;0,ROW($AB$2:$AB$504)-ROW($AB$2)+1),ROWS($AB$2:AB174))),"")</f>
        <v/>
      </c>
      <c r="AF174" s="52" t="str">
        <f t="shared" si="13"/>
        <v/>
      </c>
      <c r="AJ174" s="67" t="str">
        <f t="shared" ca="1" si="14"/>
        <v/>
      </c>
      <c r="AK174" s="65" t="str">
        <f t="shared" ca="1" si="15"/>
        <v/>
      </c>
      <c r="AL174" s="65" t="str">
        <f t="shared" ca="1" si="16"/>
        <v/>
      </c>
      <c r="AX174" s="52" t="s">
        <v>503</v>
      </c>
      <c r="AZ174" s="52" t="str">
        <f>IF(ISNUMBER(SEARCH('Standard Search'!$C$11,HiddenSheet!B174)),HiddenSheet!B174,"")</f>
        <v/>
      </c>
      <c r="BA174" s="52" t="str">
        <f t="array" ref="BA174">IFERROR(INDEX($AZ$2:$AZ$504,SMALL(IF($AZ$2:$AZ$504&lt;&gt;"",ROW($AZ$2:$AZ$504)-ROW($AZ$2)+1,""),ROW(BA174)-ROW($BA$2)+1)),"")</f>
        <v/>
      </c>
      <c r="BD174" s="52" t="b">
        <v>0</v>
      </c>
      <c r="BE174" s="52" t="str">
        <f t="array" ref="BE174">IFERROR(INDEX('Stage 3 TQP'!B182:B369,SMALL(IF(TRUE=$BD$2:$BD$200,ROW($BD$2:$BD$200)-ROW(BD174)+1),ROW(173:173))),"")</f>
        <v/>
      </c>
      <c r="BF174" s="52" t="str">
        <f t="array" ref="BF174">IFERROR(INDEX('Stage 3 TQP'!G177:G369,SMALL(IF(TRUE=$BD$2:$BD$200,ROW($BD$2:$BD$200)-ROW(BE174)+1),ROW(173:173))),"")</f>
        <v/>
      </c>
    </row>
    <row r="175" spans="1:58">
      <c r="A175" s="215" t="s">
        <v>553</v>
      </c>
      <c r="B175" s="224" t="s">
        <v>629</v>
      </c>
      <c r="C175" s="225">
        <v>2016</v>
      </c>
      <c r="D175" s="218" t="s">
        <v>628</v>
      </c>
      <c r="F175" s="52" t="str">
        <f>IFERROR(INDEX('Stage 2 System Breakdown'!$B$12:$B$200,MATCH(0,INDEX(COUNTIF($F$1:F174,'Stage 2 System Breakdown'!$B$12:$B$200),0,0),0)),"")</f>
        <v/>
      </c>
      <c r="G175" s="52" t="str">
        <f>IFERROR(INDEX('Stage 2 System Breakdown'!$D$12:$D$200,MATCH(0,INDEX(COUNTIF($G$1:G174,'Stage 2 System Breakdown'!$D$12:$D$200),0,0),0)),"")</f>
        <v/>
      </c>
      <c r="H175" s="52" t="str">
        <f>IFERROR(INDEX('Stage 2 System Breakdown'!$F$12:$F$200,MATCH(0,INDEX(COUNTIF($H$1:H174,'Stage 2 System Breakdown'!$F$12:$F$200),0,0),0)),"")</f>
        <v/>
      </c>
      <c r="L175" s="69" t="str" cm="1">
        <f t="array" ref="L175">IFERROR(INDEX('Stage 1 Requirements Definition'!$E$12:$E$200,MATCH(0,INDEX(COUNTIF($L$1:L174,'Stage 1 Requirements Definition'!$E$12:$E$200),0,0),0)),"")</f>
        <v/>
      </c>
      <c r="AC175" s="52">
        <f>COUNTIF('Stage 2 FMECA'!$G$13:$G$201,AB175)</f>
        <v>0</v>
      </c>
      <c r="AE175" s="52" t="str">
        <f t="array" ref="AE175">IFERROR(INDEX($AB$2:$AB$504,SMALL(IF($AC$2:$AC$504&lt;&gt;0,ROW($AB$2:$AB$504)-ROW($AB$2)+1),ROWS($AB$2:AB175))),"")</f>
        <v/>
      </c>
      <c r="AF175" s="52" t="str">
        <f t="shared" si="13"/>
        <v/>
      </c>
      <c r="AJ175" s="67" t="str">
        <f t="shared" ca="1" si="14"/>
        <v/>
      </c>
      <c r="AK175" s="65" t="str">
        <f t="shared" ca="1" si="15"/>
        <v/>
      </c>
      <c r="AL175" s="65" t="str">
        <f t="shared" ca="1" si="16"/>
        <v/>
      </c>
      <c r="AX175" s="52" t="s">
        <v>503</v>
      </c>
      <c r="AZ175" s="52" t="str">
        <f>IF(ISNUMBER(SEARCH('Standard Search'!$C$11,HiddenSheet!B175)),HiddenSheet!B175,"")</f>
        <v/>
      </c>
      <c r="BA175" s="52" t="str">
        <f t="array" ref="BA175">IFERROR(INDEX($AZ$2:$AZ$504,SMALL(IF($AZ$2:$AZ$504&lt;&gt;"",ROW($AZ$2:$AZ$504)-ROW($AZ$2)+1,""),ROW(BA175)-ROW($BA$2)+1)),"")</f>
        <v/>
      </c>
      <c r="BD175" s="52" t="b">
        <v>0</v>
      </c>
      <c r="BE175" s="52" t="str">
        <f t="array" ref="BE175">IFERROR(INDEX('Stage 3 TQP'!B183:B370,SMALL(IF(TRUE=$BD$2:$BD$200,ROW($BD$2:$BD$200)-ROW(BD175)+1),ROW(174:174))),"")</f>
        <v/>
      </c>
      <c r="BF175" s="52" t="str">
        <f t="array" ref="BF175">IFERROR(INDEX('Stage 3 TQP'!G178:G370,SMALL(IF(TRUE=$BD$2:$BD$200,ROW($BD$2:$BD$200)-ROW(BE175)+1),ROW(174:174))),"")</f>
        <v/>
      </c>
    </row>
    <row r="176" spans="1:58">
      <c r="A176" s="215" t="s">
        <v>553</v>
      </c>
      <c r="B176" s="224" t="s">
        <v>630</v>
      </c>
      <c r="C176" s="225">
        <v>2019</v>
      </c>
      <c r="D176" s="218" t="s">
        <v>628</v>
      </c>
      <c r="F176" s="52" t="str">
        <f>IFERROR(INDEX('Stage 2 System Breakdown'!$B$12:$B$200,MATCH(0,INDEX(COUNTIF($F$1:F175,'Stage 2 System Breakdown'!$B$12:$B$200),0,0),0)),"")</f>
        <v/>
      </c>
      <c r="G176" s="52" t="str">
        <f>IFERROR(INDEX('Stage 2 System Breakdown'!$D$12:$D$200,MATCH(0,INDEX(COUNTIF($G$1:G175,'Stage 2 System Breakdown'!$D$12:$D$200),0,0),0)),"")</f>
        <v/>
      </c>
      <c r="H176" s="52" t="str">
        <f>IFERROR(INDEX('Stage 2 System Breakdown'!$F$12:$F$200,MATCH(0,INDEX(COUNTIF($H$1:H175,'Stage 2 System Breakdown'!$F$12:$F$200),0,0),0)),"")</f>
        <v/>
      </c>
      <c r="L176" s="69" t="str" cm="1">
        <f t="array" ref="L176">IFERROR(INDEX('Stage 1 Requirements Definition'!$E$12:$E$200,MATCH(0,INDEX(COUNTIF($L$1:L175,'Stage 1 Requirements Definition'!$E$12:$E$200),0,0),0)),"")</f>
        <v/>
      </c>
      <c r="AC176" s="52">
        <f>COUNTIF('Stage 2 FMECA'!$G$13:$G$201,AB176)</f>
        <v>0</v>
      </c>
      <c r="AE176" s="52" t="str">
        <f t="array" ref="AE176">IFERROR(INDEX($AB$2:$AB$504,SMALL(IF($AC$2:$AC$504&lt;&gt;0,ROW($AB$2:$AB$504)-ROW($AB$2)+1),ROWS($AB$2:AB176))),"")</f>
        <v/>
      </c>
      <c r="AF176" s="52" t="str">
        <f t="shared" si="13"/>
        <v/>
      </c>
      <c r="AJ176" s="67" t="str">
        <f t="shared" ca="1" si="14"/>
        <v/>
      </c>
      <c r="AK176" s="65" t="str">
        <f t="shared" ca="1" si="15"/>
        <v/>
      </c>
      <c r="AL176" s="65" t="str">
        <f t="shared" ca="1" si="16"/>
        <v/>
      </c>
      <c r="AX176" s="52" t="s">
        <v>503</v>
      </c>
      <c r="AZ176" s="52" t="str">
        <f>IF(ISNUMBER(SEARCH('Standard Search'!$C$11,HiddenSheet!B176)),HiddenSheet!B176,"")</f>
        <v/>
      </c>
      <c r="BA176" s="52" t="str">
        <f t="array" ref="BA176">IFERROR(INDEX($AZ$2:$AZ$504,SMALL(IF($AZ$2:$AZ$504&lt;&gt;"",ROW($AZ$2:$AZ$504)-ROW($AZ$2)+1,""),ROW(BA176)-ROW($BA$2)+1)),"")</f>
        <v/>
      </c>
      <c r="BD176" s="52" t="b">
        <v>0</v>
      </c>
      <c r="BE176" s="52" t="str">
        <f t="array" ref="BE176">IFERROR(INDEX('Stage 3 TQP'!B184:B371,SMALL(IF(TRUE=$BD$2:$BD$200,ROW($BD$2:$BD$200)-ROW(BD176)+1),ROW(175:175))),"")</f>
        <v/>
      </c>
      <c r="BF176" s="52" t="str">
        <f t="array" ref="BF176">IFERROR(INDEX('Stage 3 TQP'!G179:G371,SMALL(IF(TRUE=$BD$2:$BD$200,ROW($BD$2:$BD$200)-ROW(BE176)+1),ROW(175:175))),"")</f>
        <v/>
      </c>
    </row>
    <row r="177" spans="1:58">
      <c r="A177" s="215" t="s">
        <v>553</v>
      </c>
      <c r="B177" s="224" t="s">
        <v>631</v>
      </c>
      <c r="C177" s="225">
        <v>2019</v>
      </c>
      <c r="D177" s="218" t="s">
        <v>628</v>
      </c>
      <c r="F177" s="52" t="str">
        <f>IFERROR(INDEX('Stage 2 System Breakdown'!$B$12:$B$200,MATCH(0,INDEX(COUNTIF($F$1:F176,'Stage 2 System Breakdown'!$B$12:$B$200),0,0),0)),"")</f>
        <v/>
      </c>
      <c r="G177" s="52" t="str">
        <f>IFERROR(INDEX('Stage 2 System Breakdown'!$D$12:$D$200,MATCH(0,INDEX(COUNTIF($G$1:G176,'Stage 2 System Breakdown'!$D$12:$D$200),0,0),0)),"")</f>
        <v/>
      </c>
      <c r="H177" s="52" t="str">
        <f>IFERROR(INDEX('Stage 2 System Breakdown'!$F$12:$F$200,MATCH(0,INDEX(COUNTIF($H$1:H176,'Stage 2 System Breakdown'!$F$12:$F$200),0,0),0)),"")</f>
        <v/>
      </c>
      <c r="L177" s="69" t="str" cm="1">
        <f t="array" ref="L177">IFERROR(INDEX('Stage 1 Requirements Definition'!$E$12:$E$200,MATCH(0,INDEX(COUNTIF($L$1:L176,'Stage 1 Requirements Definition'!$E$12:$E$200),0,0),0)),"")</f>
        <v/>
      </c>
      <c r="AC177" s="52">
        <f>COUNTIF('Stage 2 FMECA'!$G$13:$G$201,AB177)</f>
        <v>0</v>
      </c>
      <c r="AE177" s="52" t="str">
        <f t="array" ref="AE177">IFERROR(INDEX($AB$2:$AB$504,SMALL(IF($AC$2:$AC$504&lt;&gt;0,ROW($AB$2:$AB$504)-ROW($AB$2)+1),ROWS($AB$2:AB177))),"")</f>
        <v/>
      </c>
      <c r="AF177" s="52" t="str">
        <f t="shared" si="13"/>
        <v/>
      </c>
      <c r="AJ177" s="67" t="str">
        <f t="shared" ca="1" si="14"/>
        <v/>
      </c>
      <c r="AK177" s="65" t="str">
        <f t="shared" ca="1" si="15"/>
        <v/>
      </c>
      <c r="AL177" s="65" t="str">
        <f t="shared" ca="1" si="16"/>
        <v/>
      </c>
      <c r="AX177" s="52" t="s">
        <v>503</v>
      </c>
      <c r="AZ177" s="52" t="str">
        <f>IF(ISNUMBER(SEARCH('Standard Search'!$C$11,HiddenSheet!B177)),HiddenSheet!B177,"")</f>
        <v/>
      </c>
      <c r="BA177" s="52" t="str">
        <f t="array" ref="BA177">IFERROR(INDEX($AZ$2:$AZ$504,SMALL(IF($AZ$2:$AZ$504&lt;&gt;"",ROW($AZ$2:$AZ$504)-ROW($AZ$2)+1,""),ROW(BA177)-ROW($BA$2)+1)),"")</f>
        <v/>
      </c>
      <c r="BD177" s="52" t="b">
        <v>0</v>
      </c>
      <c r="BE177" s="52" t="str">
        <f t="array" ref="BE177">IFERROR(INDEX('Stage 3 TQP'!B185:B372,SMALL(IF(TRUE=$BD$2:$BD$200,ROW($BD$2:$BD$200)-ROW(BD177)+1),ROW(176:176))),"")</f>
        <v/>
      </c>
      <c r="BF177" s="52" t="str">
        <f t="array" ref="BF177">IFERROR(INDEX('Stage 3 TQP'!G180:G372,SMALL(IF(TRUE=$BD$2:$BD$200,ROW($BD$2:$BD$200)-ROW(BE177)+1),ROW(176:176))),"")</f>
        <v/>
      </c>
    </row>
    <row r="178" spans="1:58">
      <c r="A178" s="215" t="s">
        <v>553</v>
      </c>
      <c r="B178" s="224" t="s">
        <v>632</v>
      </c>
      <c r="C178" s="225">
        <v>2017</v>
      </c>
      <c r="D178" s="218" t="s">
        <v>628</v>
      </c>
      <c r="F178" s="52" t="str">
        <f>IFERROR(INDEX('Stage 2 System Breakdown'!$B$12:$B$200,MATCH(0,INDEX(COUNTIF($F$1:F177,'Stage 2 System Breakdown'!$B$12:$B$200),0,0),0)),"")</f>
        <v/>
      </c>
      <c r="G178" s="52" t="str">
        <f>IFERROR(INDEX('Stage 2 System Breakdown'!$D$12:$D$200,MATCH(0,INDEX(COUNTIF($G$1:G177,'Stage 2 System Breakdown'!$D$12:$D$200),0,0),0)),"")</f>
        <v/>
      </c>
      <c r="H178" s="52" t="str">
        <f>IFERROR(INDEX('Stage 2 System Breakdown'!$F$12:$F$200,MATCH(0,INDEX(COUNTIF($H$1:H177,'Stage 2 System Breakdown'!$F$12:$F$200),0,0),0)),"")</f>
        <v/>
      </c>
      <c r="L178" s="69" t="str" cm="1">
        <f t="array" ref="L178">IFERROR(INDEX('Stage 1 Requirements Definition'!$E$12:$E$200,MATCH(0,INDEX(COUNTIF($L$1:L177,'Stage 1 Requirements Definition'!$E$12:$E$200),0,0),0)),"")</f>
        <v/>
      </c>
      <c r="AC178" s="52">
        <f>COUNTIF('Stage 2 FMECA'!$G$13:$G$201,AB178)</f>
        <v>0</v>
      </c>
      <c r="AE178" s="52" t="str">
        <f t="array" ref="AE178">IFERROR(INDEX($AB$2:$AB$504,SMALL(IF($AC$2:$AC$504&lt;&gt;0,ROW($AB$2:$AB$504)-ROW($AB$2)+1),ROWS($AB$2:AB178))),"")</f>
        <v/>
      </c>
      <c r="AF178" s="52" t="str">
        <f t="shared" si="13"/>
        <v/>
      </c>
      <c r="AJ178" s="67" t="str">
        <f t="shared" ca="1" si="14"/>
        <v/>
      </c>
      <c r="AK178" s="65" t="str">
        <f t="shared" ca="1" si="15"/>
        <v/>
      </c>
      <c r="AL178" s="65" t="str">
        <f t="shared" ca="1" si="16"/>
        <v/>
      </c>
      <c r="AX178" s="52" t="s">
        <v>503</v>
      </c>
      <c r="AZ178" s="52" t="str">
        <f>IF(ISNUMBER(SEARCH('Standard Search'!$C$11,HiddenSheet!B178)),HiddenSheet!B178,"")</f>
        <v/>
      </c>
      <c r="BA178" s="52" t="str">
        <f t="array" ref="BA178">IFERROR(INDEX($AZ$2:$AZ$504,SMALL(IF($AZ$2:$AZ$504&lt;&gt;"",ROW($AZ$2:$AZ$504)-ROW($AZ$2)+1,""),ROW(BA178)-ROW($BA$2)+1)),"")</f>
        <v/>
      </c>
      <c r="BD178" s="52" t="b">
        <v>0</v>
      </c>
      <c r="BE178" s="52" t="str">
        <f t="array" ref="BE178">IFERROR(INDEX('Stage 3 TQP'!B186:B373,SMALL(IF(TRUE=$BD$2:$BD$200,ROW($BD$2:$BD$200)-ROW(BD178)+1),ROW(177:177))),"")</f>
        <v/>
      </c>
      <c r="BF178" s="52" t="str">
        <f t="array" ref="BF178">IFERROR(INDEX('Stage 3 TQP'!G181:G373,SMALL(IF(TRUE=$BD$2:$BD$200,ROW($BD$2:$BD$200)-ROW(BE178)+1),ROW(177:177))),"")</f>
        <v/>
      </c>
    </row>
    <row r="179" spans="1:58">
      <c r="A179" s="215" t="s">
        <v>553</v>
      </c>
      <c r="B179" s="224" t="s">
        <v>633</v>
      </c>
      <c r="C179" s="225">
        <v>2021</v>
      </c>
      <c r="D179" s="218" t="s">
        <v>628</v>
      </c>
      <c r="F179" s="52" t="str">
        <f>IFERROR(INDEX('Stage 2 System Breakdown'!$B$12:$B$200,MATCH(0,INDEX(COUNTIF($F$1:F178,'Stage 2 System Breakdown'!$B$12:$B$200),0,0),0)),"")</f>
        <v/>
      </c>
      <c r="G179" s="52" t="str">
        <f>IFERROR(INDEX('Stage 2 System Breakdown'!$D$12:$D$200,MATCH(0,INDEX(COUNTIF($G$1:G178,'Stage 2 System Breakdown'!$D$12:$D$200),0,0),0)),"")</f>
        <v/>
      </c>
      <c r="H179" s="52" t="str">
        <f>IFERROR(INDEX('Stage 2 System Breakdown'!$F$12:$F$200,MATCH(0,INDEX(COUNTIF($H$1:H178,'Stage 2 System Breakdown'!$F$12:$F$200),0,0),0)),"")</f>
        <v/>
      </c>
      <c r="L179" s="69" t="str" cm="1">
        <f t="array" ref="L179">IFERROR(INDEX('Stage 1 Requirements Definition'!$E$12:$E$200,MATCH(0,INDEX(COUNTIF($L$1:L178,'Stage 1 Requirements Definition'!$E$12:$E$200),0,0),0)),"")</f>
        <v/>
      </c>
      <c r="AC179" s="52">
        <f>COUNTIF('Stage 2 FMECA'!$G$13:$G$201,AB179)</f>
        <v>0</v>
      </c>
      <c r="AE179" s="52" t="str">
        <f t="array" ref="AE179">IFERROR(INDEX($AB$2:$AB$504,SMALL(IF($AC$2:$AC$504&lt;&gt;0,ROW($AB$2:$AB$504)-ROW($AB$2)+1),ROWS($AB$2:AB179))),"")</f>
        <v/>
      </c>
      <c r="AF179" s="52" t="str">
        <f t="shared" si="13"/>
        <v/>
      </c>
      <c r="AJ179" s="67" t="str">
        <f t="shared" ca="1" si="14"/>
        <v/>
      </c>
      <c r="AK179" s="65" t="str">
        <f t="shared" ca="1" si="15"/>
        <v/>
      </c>
      <c r="AL179" s="65" t="str">
        <f t="shared" ca="1" si="16"/>
        <v/>
      </c>
      <c r="AX179" s="52" t="s">
        <v>503</v>
      </c>
      <c r="AZ179" s="52" t="str">
        <f>IF(ISNUMBER(SEARCH('Standard Search'!$C$11,HiddenSheet!B179)),HiddenSheet!B179,"")</f>
        <v/>
      </c>
      <c r="BA179" s="52" t="str">
        <f t="array" ref="BA179">IFERROR(INDEX($AZ$2:$AZ$504,SMALL(IF($AZ$2:$AZ$504&lt;&gt;"",ROW($AZ$2:$AZ$504)-ROW($AZ$2)+1,""),ROW(BA179)-ROW($BA$2)+1)),"")</f>
        <v/>
      </c>
      <c r="BD179" s="52" t="b">
        <v>0</v>
      </c>
      <c r="BE179" s="52" t="str">
        <f t="array" ref="BE179">IFERROR(INDEX('Stage 3 TQP'!B187:B374,SMALL(IF(TRUE=$BD$2:$BD$200,ROW($BD$2:$BD$200)-ROW(BD179)+1),ROW(178:178))),"")</f>
        <v/>
      </c>
      <c r="BF179" s="52" t="str">
        <f t="array" ref="BF179">IFERROR(INDEX('Stage 3 TQP'!G182:G374,SMALL(IF(TRUE=$BD$2:$BD$200,ROW($BD$2:$BD$200)-ROW(BE179)+1),ROW(178:178))),"")</f>
        <v/>
      </c>
    </row>
    <row r="180" spans="1:58">
      <c r="A180" s="215" t="s">
        <v>553</v>
      </c>
      <c r="B180" s="224" t="s">
        <v>634</v>
      </c>
      <c r="C180" s="225">
        <v>2017</v>
      </c>
      <c r="D180" s="218" t="s">
        <v>635</v>
      </c>
      <c r="F180" s="52" t="str">
        <f>IFERROR(INDEX('Stage 2 System Breakdown'!$B$12:$B$200,MATCH(0,INDEX(COUNTIF($F$1:F179,'Stage 2 System Breakdown'!$B$12:$B$200),0,0),0)),"")</f>
        <v/>
      </c>
      <c r="G180" s="52" t="str">
        <f>IFERROR(INDEX('Stage 2 System Breakdown'!$D$12:$D$200,MATCH(0,INDEX(COUNTIF($G$1:G179,'Stage 2 System Breakdown'!$D$12:$D$200),0,0),0)),"")</f>
        <v/>
      </c>
      <c r="H180" s="52" t="str">
        <f>IFERROR(INDEX('Stage 2 System Breakdown'!$F$12:$F$200,MATCH(0,INDEX(COUNTIF($H$1:H179,'Stage 2 System Breakdown'!$F$12:$F$200),0,0),0)),"")</f>
        <v/>
      </c>
      <c r="L180" s="69" t="str" cm="1">
        <f t="array" ref="L180">IFERROR(INDEX('Stage 1 Requirements Definition'!$E$12:$E$200,MATCH(0,INDEX(COUNTIF($L$1:L179,'Stage 1 Requirements Definition'!$E$12:$E$200),0,0),0)),"")</f>
        <v/>
      </c>
      <c r="AC180" s="52">
        <f>COUNTIF('Stage 2 FMECA'!$G$13:$G$201,AB180)</f>
        <v>0</v>
      </c>
      <c r="AE180" s="52" t="str">
        <f t="array" ref="AE180">IFERROR(INDEX($AB$2:$AB$504,SMALL(IF($AC$2:$AC$504&lt;&gt;0,ROW($AB$2:$AB$504)-ROW($AB$2)+1),ROWS($AB$2:AB180))),"")</f>
        <v/>
      </c>
      <c r="AF180" s="52" t="str">
        <f t="shared" si="13"/>
        <v/>
      </c>
      <c r="AJ180" s="67" t="str">
        <f t="shared" ca="1" si="14"/>
        <v/>
      </c>
      <c r="AK180" s="65" t="str">
        <f t="shared" ca="1" si="15"/>
        <v/>
      </c>
      <c r="AL180" s="65" t="str">
        <f t="shared" ca="1" si="16"/>
        <v/>
      </c>
      <c r="AX180" s="52" t="s">
        <v>503</v>
      </c>
      <c r="AZ180" s="52" t="str">
        <f>IF(ISNUMBER(SEARCH('Standard Search'!$C$11,HiddenSheet!B180)),HiddenSheet!B180,"")</f>
        <v/>
      </c>
      <c r="BA180" s="52" t="str">
        <f t="array" ref="BA180">IFERROR(INDEX($AZ$2:$AZ$504,SMALL(IF($AZ$2:$AZ$504&lt;&gt;"",ROW($AZ$2:$AZ$504)-ROW($AZ$2)+1,""),ROW(BA180)-ROW($BA$2)+1)),"")</f>
        <v/>
      </c>
      <c r="BD180" s="52" t="b">
        <v>0</v>
      </c>
      <c r="BE180" s="52" t="str">
        <f t="array" ref="BE180">IFERROR(INDEX('Stage 3 TQP'!B188:B375,SMALL(IF(TRUE=$BD$2:$BD$200,ROW($BD$2:$BD$200)-ROW(BD180)+1),ROW(179:179))),"")</f>
        <v/>
      </c>
      <c r="BF180" s="52" t="str">
        <f t="array" ref="BF180">IFERROR(INDEX('Stage 3 TQP'!G183:G375,SMALL(IF(TRUE=$BD$2:$BD$200,ROW($BD$2:$BD$200)-ROW(BE180)+1),ROW(179:179))),"")</f>
        <v/>
      </c>
    </row>
    <row r="181" spans="1:58">
      <c r="A181" s="215" t="s">
        <v>553</v>
      </c>
      <c r="B181" s="224" t="s">
        <v>636</v>
      </c>
      <c r="C181" s="225">
        <v>2020</v>
      </c>
      <c r="D181" s="218" t="s">
        <v>635</v>
      </c>
      <c r="F181" s="52" t="str">
        <f>IFERROR(INDEX('Stage 2 System Breakdown'!$B$12:$B$200,MATCH(0,INDEX(COUNTIF($F$1:F180,'Stage 2 System Breakdown'!$B$12:$B$200),0,0),0)),"")</f>
        <v/>
      </c>
      <c r="G181" s="52" t="str">
        <f>IFERROR(INDEX('Stage 2 System Breakdown'!$D$12:$D$200,MATCH(0,INDEX(COUNTIF($G$1:G180,'Stage 2 System Breakdown'!$D$12:$D$200),0,0),0)),"")</f>
        <v/>
      </c>
      <c r="H181" s="52" t="str">
        <f>IFERROR(INDEX('Stage 2 System Breakdown'!$F$12:$F$200,MATCH(0,INDEX(COUNTIF($H$1:H180,'Stage 2 System Breakdown'!$F$12:$F$200),0,0),0)),"")</f>
        <v/>
      </c>
      <c r="L181" s="69" t="str" cm="1">
        <f t="array" ref="L181">IFERROR(INDEX('Stage 1 Requirements Definition'!$E$12:$E$200,MATCH(0,INDEX(COUNTIF($L$1:L180,'Stage 1 Requirements Definition'!$E$12:$E$200),0,0),0)),"")</f>
        <v/>
      </c>
      <c r="AC181" s="52">
        <f>COUNTIF('Stage 2 FMECA'!$G$13:$G$201,AB181)</f>
        <v>0</v>
      </c>
      <c r="AE181" s="52" t="str">
        <f t="array" ref="AE181">IFERROR(INDEX($AB$2:$AB$504,SMALL(IF($AC$2:$AC$504&lt;&gt;0,ROW($AB$2:$AB$504)-ROW($AB$2)+1),ROWS($AB$2:AB181))),"")</f>
        <v/>
      </c>
      <c r="AF181" s="52" t="str">
        <f t="shared" si="13"/>
        <v/>
      </c>
      <c r="AJ181" s="67" t="str">
        <f t="shared" ca="1" si="14"/>
        <v/>
      </c>
      <c r="AK181" s="65" t="str">
        <f t="shared" ca="1" si="15"/>
        <v/>
      </c>
      <c r="AL181" s="65" t="str">
        <f t="shared" ca="1" si="16"/>
        <v/>
      </c>
      <c r="AX181" s="52" t="s">
        <v>503</v>
      </c>
      <c r="AZ181" s="52" t="str">
        <f>IF(ISNUMBER(SEARCH('Standard Search'!$C$11,HiddenSheet!B181)),HiddenSheet!B181,"")</f>
        <v/>
      </c>
      <c r="BA181" s="52" t="str">
        <f t="array" ref="BA181">IFERROR(INDEX($AZ$2:$AZ$504,SMALL(IF($AZ$2:$AZ$504&lt;&gt;"",ROW($AZ$2:$AZ$504)-ROW($AZ$2)+1,""),ROW(BA181)-ROW($BA$2)+1)),"")</f>
        <v/>
      </c>
      <c r="BD181" s="52" t="b">
        <v>0</v>
      </c>
      <c r="BE181" s="52" t="str">
        <f t="array" ref="BE181">IFERROR(INDEX('Stage 3 TQP'!B189:B376,SMALL(IF(TRUE=$BD$2:$BD$200,ROW($BD$2:$BD$200)-ROW(BD181)+1),ROW(180:180))),"")</f>
        <v/>
      </c>
      <c r="BF181" s="52" t="str">
        <f t="array" ref="BF181">IFERROR(INDEX('Stage 3 TQP'!G184:G376,SMALL(IF(TRUE=$BD$2:$BD$200,ROW($BD$2:$BD$200)-ROW(BE181)+1),ROW(180:180))),"")</f>
        <v/>
      </c>
    </row>
    <row r="182" spans="1:58">
      <c r="A182" s="215" t="s">
        <v>553</v>
      </c>
      <c r="B182" s="224" t="s">
        <v>637</v>
      </c>
      <c r="C182" s="225">
        <v>2017</v>
      </c>
      <c r="D182" s="218" t="s">
        <v>635</v>
      </c>
      <c r="F182" s="52" t="str">
        <f>IFERROR(INDEX('Stage 2 System Breakdown'!$B$12:$B$200,MATCH(0,INDEX(COUNTIF($F$1:F181,'Stage 2 System Breakdown'!$B$12:$B$200),0,0),0)),"")</f>
        <v/>
      </c>
      <c r="G182" s="52" t="str">
        <f>IFERROR(INDEX('Stage 2 System Breakdown'!$D$12:$D$200,MATCH(0,INDEX(COUNTIF($G$1:G181,'Stage 2 System Breakdown'!$D$12:$D$200),0,0),0)),"")</f>
        <v/>
      </c>
      <c r="H182" s="52" t="str">
        <f>IFERROR(INDEX('Stage 2 System Breakdown'!$F$12:$F$200,MATCH(0,INDEX(COUNTIF($H$1:H181,'Stage 2 System Breakdown'!$F$12:$F$200),0,0),0)),"")</f>
        <v/>
      </c>
      <c r="L182" s="69" t="str" cm="1">
        <f t="array" ref="L182">IFERROR(INDEX('Stage 1 Requirements Definition'!$E$12:$E$200,MATCH(0,INDEX(COUNTIF($L$1:L181,'Stage 1 Requirements Definition'!$E$12:$E$200),0,0),0)),"")</f>
        <v/>
      </c>
      <c r="AC182" s="52">
        <f>COUNTIF('Stage 2 FMECA'!$G$13:$G$201,AB182)</f>
        <v>0</v>
      </c>
      <c r="AE182" s="52" t="str">
        <f t="array" ref="AE182">IFERROR(INDEX($AB$2:$AB$504,SMALL(IF($AC$2:$AC$504&lt;&gt;0,ROW($AB$2:$AB$504)-ROW($AB$2)+1),ROWS($AB$2:AB182))),"")</f>
        <v/>
      </c>
      <c r="AF182" s="52" t="str">
        <f t="shared" si="13"/>
        <v/>
      </c>
      <c r="AJ182" s="67" t="str">
        <f t="shared" ca="1" si="14"/>
        <v/>
      </c>
      <c r="AK182" s="65" t="str">
        <f t="shared" ca="1" si="15"/>
        <v/>
      </c>
      <c r="AL182" s="65" t="str">
        <f t="shared" ca="1" si="16"/>
        <v/>
      </c>
      <c r="AX182" s="52" t="s">
        <v>503</v>
      </c>
      <c r="AZ182" s="52" t="str">
        <f>IF(ISNUMBER(SEARCH('Standard Search'!$C$11,HiddenSheet!B182)),HiddenSheet!B182,"")</f>
        <v/>
      </c>
      <c r="BA182" s="52" t="str">
        <f t="array" ref="BA182">IFERROR(INDEX($AZ$2:$AZ$504,SMALL(IF($AZ$2:$AZ$504&lt;&gt;"",ROW($AZ$2:$AZ$504)-ROW($AZ$2)+1,""),ROW(BA182)-ROW($BA$2)+1)),"")</f>
        <v/>
      </c>
      <c r="BD182" s="52" t="b">
        <v>0</v>
      </c>
      <c r="BE182" s="52" t="str">
        <f t="array" ref="BE182">IFERROR(INDEX('Stage 3 TQP'!B190:B377,SMALL(IF(TRUE=$BD$2:$BD$200,ROW($BD$2:$BD$200)-ROW(BD182)+1),ROW(181:181))),"")</f>
        <v/>
      </c>
      <c r="BF182" s="52" t="str">
        <f t="array" ref="BF182">IFERROR(INDEX('Stage 3 TQP'!G185:G377,SMALL(IF(TRUE=$BD$2:$BD$200,ROW($BD$2:$BD$200)-ROW(BE182)+1),ROW(181:181))),"")</f>
        <v/>
      </c>
    </row>
    <row r="183" spans="1:58">
      <c r="A183" s="215" t="s">
        <v>553</v>
      </c>
      <c r="B183" s="224" t="s">
        <v>638</v>
      </c>
      <c r="C183" s="225">
        <v>2021</v>
      </c>
      <c r="D183" s="218" t="s">
        <v>635</v>
      </c>
      <c r="F183" s="52" t="str">
        <f>IFERROR(INDEX('Stage 2 System Breakdown'!$B$12:$B$200,MATCH(0,INDEX(COUNTIF($F$1:F182,'Stage 2 System Breakdown'!$B$12:$B$200),0,0),0)),"")</f>
        <v/>
      </c>
      <c r="G183" s="52" t="str">
        <f>IFERROR(INDEX('Stage 2 System Breakdown'!$D$12:$D$200,MATCH(0,INDEX(COUNTIF($G$1:G182,'Stage 2 System Breakdown'!$D$12:$D$200),0,0),0)),"")</f>
        <v/>
      </c>
      <c r="H183" s="52" t="str">
        <f>IFERROR(INDEX('Stage 2 System Breakdown'!$F$12:$F$200,MATCH(0,INDEX(COUNTIF($H$1:H182,'Stage 2 System Breakdown'!$F$12:$F$200),0,0),0)),"")</f>
        <v/>
      </c>
      <c r="L183" s="69" t="str" cm="1">
        <f t="array" ref="L183">IFERROR(INDEX('Stage 1 Requirements Definition'!$E$12:$E$200,MATCH(0,INDEX(COUNTIF($L$1:L182,'Stage 1 Requirements Definition'!$E$12:$E$200),0,0),0)),"")</f>
        <v/>
      </c>
      <c r="AC183" s="52">
        <f>COUNTIF('Stage 2 FMECA'!$G$13:$G$201,AB183)</f>
        <v>0</v>
      </c>
      <c r="AE183" s="52" t="str">
        <f t="array" ref="AE183">IFERROR(INDEX($AB$2:$AB$504,SMALL(IF($AC$2:$AC$504&lt;&gt;0,ROW($AB$2:$AB$504)-ROW($AB$2)+1),ROWS($AB$2:AB183))),"")</f>
        <v/>
      </c>
      <c r="AF183" s="52" t="str">
        <f t="shared" ref="AF183:AF246" si="17">IFERROR(INDEX($AC$2:$AC$504,MATCH(AE183,$AB$2:$AB$504,0)),"")</f>
        <v/>
      </c>
      <c r="AJ183" s="67" t="str">
        <f t="shared" ca="1" si="14"/>
        <v/>
      </c>
      <c r="AK183" s="65" t="str">
        <f t="shared" ca="1" si="15"/>
        <v/>
      </c>
      <c r="AL183" s="65" t="str">
        <f t="shared" ca="1" si="16"/>
        <v/>
      </c>
      <c r="AX183" s="52" t="s">
        <v>503</v>
      </c>
      <c r="AZ183" s="52" t="str">
        <f>IF(ISNUMBER(SEARCH('Standard Search'!$C$11,HiddenSheet!B183)),HiddenSheet!B183,"")</f>
        <v/>
      </c>
      <c r="BA183" s="52" t="str">
        <f t="array" ref="BA183">IFERROR(INDEX($AZ$2:$AZ$504,SMALL(IF($AZ$2:$AZ$504&lt;&gt;"",ROW($AZ$2:$AZ$504)-ROW($AZ$2)+1,""),ROW(BA183)-ROW($BA$2)+1)),"")</f>
        <v/>
      </c>
      <c r="BD183" s="52" t="b">
        <v>0</v>
      </c>
      <c r="BE183" s="52" t="str">
        <f t="array" ref="BE183">IFERROR(INDEX('Stage 3 TQP'!B191:B378,SMALL(IF(TRUE=$BD$2:$BD$200,ROW($BD$2:$BD$200)-ROW(BD183)+1),ROW(182:182))),"")</f>
        <v/>
      </c>
      <c r="BF183" s="52" t="str">
        <f t="array" ref="BF183">IFERROR(INDEX('Stage 3 TQP'!G186:G378,SMALL(IF(TRUE=$BD$2:$BD$200,ROW($BD$2:$BD$200)-ROW(BE183)+1),ROW(182:182))),"")</f>
        <v/>
      </c>
    </row>
    <row r="184" spans="1:58">
      <c r="A184" s="215" t="s">
        <v>553</v>
      </c>
      <c r="B184" s="224" t="s">
        <v>639</v>
      </c>
      <c r="C184" s="225">
        <v>2018</v>
      </c>
      <c r="D184" s="218" t="s">
        <v>635</v>
      </c>
      <c r="F184" s="52" t="str">
        <f>IFERROR(INDEX('Stage 2 System Breakdown'!$B$12:$B$200,MATCH(0,INDEX(COUNTIF($F$1:F183,'Stage 2 System Breakdown'!$B$12:$B$200),0,0),0)),"")</f>
        <v/>
      </c>
      <c r="G184" s="52" t="str">
        <f>IFERROR(INDEX('Stage 2 System Breakdown'!$D$12:$D$200,MATCH(0,INDEX(COUNTIF($G$1:G183,'Stage 2 System Breakdown'!$D$12:$D$200),0,0),0)),"")</f>
        <v/>
      </c>
      <c r="H184" s="52" t="str">
        <f>IFERROR(INDEX('Stage 2 System Breakdown'!$F$12:$F$200,MATCH(0,INDEX(COUNTIF($H$1:H183,'Stage 2 System Breakdown'!$F$12:$F$200),0,0),0)),"")</f>
        <v/>
      </c>
      <c r="L184" s="69" t="str" cm="1">
        <f t="array" ref="L184">IFERROR(INDEX('Stage 1 Requirements Definition'!$E$12:$E$200,MATCH(0,INDEX(COUNTIF($L$1:L183,'Stage 1 Requirements Definition'!$E$12:$E$200),0,0),0)),"")</f>
        <v/>
      </c>
      <c r="AC184" s="52">
        <f>COUNTIF('Stage 2 FMECA'!$G$13:$G$201,AB184)</f>
        <v>0</v>
      </c>
      <c r="AE184" s="52" t="str">
        <f t="array" ref="AE184">IFERROR(INDEX($AB$2:$AB$504,SMALL(IF($AC$2:$AC$504&lt;&gt;0,ROW($AB$2:$AB$504)-ROW($AB$2)+1),ROWS($AB$2:AB184))),"")</f>
        <v/>
      </c>
      <c r="AF184" s="52" t="str">
        <f t="shared" si="17"/>
        <v/>
      </c>
      <c r="AJ184" s="67" t="str">
        <f t="shared" ca="1" si="14"/>
        <v/>
      </c>
      <c r="AK184" s="65" t="str">
        <f t="shared" ca="1" si="15"/>
        <v/>
      </c>
      <c r="AL184" s="65" t="str">
        <f t="shared" ca="1" si="16"/>
        <v/>
      </c>
      <c r="AX184" s="52" t="s">
        <v>503</v>
      </c>
      <c r="AZ184" s="52" t="str">
        <f>IF(ISNUMBER(SEARCH('Standard Search'!$C$11,HiddenSheet!B184)),HiddenSheet!B184,"")</f>
        <v/>
      </c>
      <c r="BA184" s="52" t="str">
        <f t="array" ref="BA184">IFERROR(INDEX($AZ$2:$AZ$504,SMALL(IF($AZ$2:$AZ$504&lt;&gt;"",ROW($AZ$2:$AZ$504)-ROW($AZ$2)+1,""),ROW(BA184)-ROW($BA$2)+1)),"")</f>
        <v/>
      </c>
      <c r="BD184" s="52" t="b">
        <v>0</v>
      </c>
      <c r="BE184" s="52" t="str">
        <f t="array" ref="BE184">IFERROR(INDEX('Stage 3 TQP'!B192:B379,SMALL(IF(TRUE=$BD$2:$BD$200,ROW($BD$2:$BD$200)-ROW(BD184)+1),ROW(183:183))),"")</f>
        <v/>
      </c>
      <c r="BF184" s="52" t="str">
        <f t="array" ref="BF184">IFERROR(INDEX('Stage 3 TQP'!G187:G379,SMALL(IF(TRUE=$BD$2:$BD$200,ROW($BD$2:$BD$200)-ROW(BE184)+1),ROW(183:183))),"")</f>
        <v/>
      </c>
    </row>
    <row r="185" spans="1:58">
      <c r="A185" s="215" t="s">
        <v>553</v>
      </c>
      <c r="B185" s="224" t="s">
        <v>640</v>
      </c>
      <c r="C185" s="225">
        <v>2015</v>
      </c>
      <c r="D185" s="218" t="s">
        <v>635</v>
      </c>
      <c r="F185" s="52" t="str">
        <f>IFERROR(INDEX('Stage 2 System Breakdown'!$B$12:$B$200,MATCH(0,INDEX(COUNTIF($F$1:F184,'Stage 2 System Breakdown'!$B$12:$B$200),0,0),0)),"")</f>
        <v/>
      </c>
      <c r="G185" s="52" t="str">
        <f>IFERROR(INDEX('Stage 2 System Breakdown'!$D$12:$D$200,MATCH(0,INDEX(COUNTIF($G$1:G184,'Stage 2 System Breakdown'!$D$12:$D$200),0,0),0)),"")</f>
        <v/>
      </c>
      <c r="H185" s="52" t="str">
        <f>IFERROR(INDEX('Stage 2 System Breakdown'!$F$12:$F$200,MATCH(0,INDEX(COUNTIF($H$1:H184,'Stage 2 System Breakdown'!$F$12:$F$200),0,0),0)),"")</f>
        <v/>
      </c>
      <c r="L185" s="69" t="str" cm="1">
        <f t="array" ref="L185">IFERROR(INDEX('Stage 1 Requirements Definition'!$E$12:$E$200,MATCH(0,INDEX(COUNTIF($L$1:L184,'Stage 1 Requirements Definition'!$E$12:$E$200),0,0),0)),"")</f>
        <v/>
      </c>
      <c r="AC185" s="52">
        <f>COUNTIF('Stage 2 FMECA'!$G$13:$G$201,AB185)</f>
        <v>0</v>
      </c>
      <c r="AE185" s="52" t="str">
        <f t="array" ref="AE185">IFERROR(INDEX($AB$2:$AB$504,SMALL(IF($AC$2:$AC$504&lt;&gt;0,ROW($AB$2:$AB$504)-ROW($AB$2)+1),ROWS($AB$2:AB185))),"")</f>
        <v/>
      </c>
      <c r="AF185" s="52" t="str">
        <f t="shared" si="17"/>
        <v/>
      </c>
      <c r="AJ185" s="67" t="str">
        <f t="shared" ca="1" si="14"/>
        <v/>
      </c>
      <c r="AK185" s="65" t="str">
        <f t="shared" ca="1" si="15"/>
        <v/>
      </c>
      <c r="AL185" s="65" t="str">
        <f t="shared" ca="1" si="16"/>
        <v/>
      </c>
      <c r="AX185" s="52" t="s">
        <v>503</v>
      </c>
      <c r="AZ185" s="52" t="str">
        <f>IF(ISNUMBER(SEARCH('Standard Search'!$C$11,HiddenSheet!B185)),HiddenSheet!B185,"")</f>
        <v/>
      </c>
      <c r="BA185" s="52" t="str">
        <f t="array" ref="BA185">IFERROR(INDEX($AZ$2:$AZ$504,SMALL(IF($AZ$2:$AZ$504&lt;&gt;"",ROW($AZ$2:$AZ$504)-ROW($AZ$2)+1,""),ROW(BA185)-ROW($BA$2)+1)),"")</f>
        <v/>
      </c>
      <c r="BD185" s="52" t="b">
        <v>0</v>
      </c>
      <c r="BE185" s="52" t="str">
        <f t="array" ref="BE185">IFERROR(INDEX('Stage 3 TQP'!B193:B380,SMALL(IF(TRUE=$BD$2:$BD$200,ROW($BD$2:$BD$200)-ROW(BD185)+1),ROW(184:184))),"")</f>
        <v/>
      </c>
      <c r="BF185" s="52" t="str">
        <f t="array" ref="BF185">IFERROR(INDEX('Stage 3 TQP'!G188:G380,SMALL(IF(TRUE=$BD$2:$BD$200,ROW($BD$2:$BD$200)-ROW(BE185)+1),ROW(184:184))),"")</f>
        <v/>
      </c>
    </row>
    <row r="186" spans="1:58">
      <c r="A186" s="215" t="s">
        <v>553</v>
      </c>
      <c r="B186" s="224" t="s">
        <v>641</v>
      </c>
      <c r="C186" s="225">
        <v>2021</v>
      </c>
      <c r="D186" s="218" t="s">
        <v>635</v>
      </c>
      <c r="F186" s="52" t="str">
        <f>IFERROR(INDEX('Stage 2 System Breakdown'!$B$12:$B$200,MATCH(0,INDEX(COUNTIF($F$1:F185,'Stage 2 System Breakdown'!$B$12:$B$200),0,0),0)),"")</f>
        <v/>
      </c>
      <c r="G186" s="52" t="str">
        <f>IFERROR(INDEX('Stage 2 System Breakdown'!$D$12:$D$200,MATCH(0,INDEX(COUNTIF($G$1:G185,'Stage 2 System Breakdown'!$D$12:$D$200),0,0),0)),"")</f>
        <v/>
      </c>
      <c r="H186" s="52" t="str">
        <f>IFERROR(INDEX('Stage 2 System Breakdown'!$F$12:$F$200,MATCH(0,INDEX(COUNTIF($H$1:H185,'Stage 2 System Breakdown'!$F$12:$F$200),0,0),0)),"")</f>
        <v/>
      </c>
      <c r="L186" s="69" t="str" cm="1">
        <f t="array" ref="L186">IFERROR(INDEX('Stage 1 Requirements Definition'!$E$12:$E$200,MATCH(0,INDEX(COUNTIF($L$1:L185,'Stage 1 Requirements Definition'!$E$12:$E$200),0,0),0)),"")</f>
        <v/>
      </c>
      <c r="AC186" s="52">
        <f>COUNTIF('Stage 2 FMECA'!$G$13:$G$201,AB186)</f>
        <v>0</v>
      </c>
      <c r="AE186" s="52" t="str">
        <f t="array" ref="AE186">IFERROR(INDEX($AB$2:$AB$504,SMALL(IF($AC$2:$AC$504&lt;&gt;0,ROW($AB$2:$AB$504)-ROW($AB$2)+1),ROWS($AB$2:AB186))),"")</f>
        <v/>
      </c>
      <c r="AF186" s="52" t="str">
        <f t="shared" si="17"/>
        <v/>
      </c>
      <c r="AJ186" s="67" t="str">
        <f t="shared" ca="1" si="14"/>
        <v/>
      </c>
      <c r="AK186" s="65" t="str">
        <f t="shared" ca="1" si="15"/>
        <v/>
      </c>
      <c r="AL186" s="65" t="str">
        <f t="shared" ca="1" si="16"/>
        <v/>
      </c>
      <c r="AX186" s="52" t="s">
        <v>503</v>
      </c>
      <c r="AZ186" s="52" t="str">
        <f>IF(ISNUMBER(SEARCH('Standard Search'!$C$11,HiddenSheet!B186)),HiddenSheet!B186,"")</f>
        <v/>
      </c>
      <c r="BA186" s="52" t="str">
        <f t="array" ref="BA186">IFERROR(INDEX($AZ$2:$AZ$504,SMALL(IF($AZ$2:$AZ$504&lt;&gt;"",ROW($AZ$2:$AZ$504)-ROW($AZ$2)+1,""),ROW(BA186)-ROW($BA$2)+1)),"")</f>
        <v/>
      </c>
      <c r="BD186" s="52" t="b">
        <v>0</v>
      </c>
      <c r="BE186" s="52" t="str">
        <f t="array" ref="BE186">IFERROR(INDEX('Stage 3 TQP'!B194:B381,SMALL(IF(TRUE=$BD$2:$BD$200,ROW($BD$2:$BD$200)-ROW(BD186)+1),ROW(185:185))),"")</f>
        <v/>
      </c>
      <c r="BF186" s="52" t="str">
        <f t="array" ref="BF186">IFERROR(INDEX('Stage 3 TQP'!G189:G381,SMALL(IF(TRUE=$BD$2:$BD$200,ROW($BD$2:$BD$200)-ROW(BE186)+1),ROW(185:185))),"")</f>
        <v/>
      </c>
    </row>
    <row r="187" spans="1:58">
      <c r="A187" s="215" t="s">
        <v>553</v>
      </c>
      <c r="B187" s="224" t="s">
        <v>642</v>
      </c>
      <c r="C187" s="225">
        <v>2016</v>
      </c>
      <c r="D187" s="226" t="s">
        <v>513</v>
      </c>
      <c r="F187" s="52" t="str">
        <f>IFERROR(INDEX('Stage 2 System Breakdown'!$B$12:$B$200,MATCH(0,INDEX(COUNTIF($F$1:F186,'Stage 2 System Breakdown'!$B$12:$B$200),0,0),0)),"")</f>
        <v/>
      </c>
      <c r="G187" s="52" t="str">
        <f>IFERROR(INDEX('Stage 2 System Breakdown'!$D$12:$D$200,MATCH(0,INDEX(COUNTIF($G$1:G186,'Stage 2 System Breakdown'!$D$12:$D$200),0,0),0)),"")</f>
        <v/>
      </c>
      <c r="H187" s="52" t="str">
        <f>IFERROR(INDEX('Stage 2 System Breakdown'!$F$12:$F$200,MATCH(0,INDEX(COUNTIF($H$1:H186,'Stage 2 System Breakdown'!$F$12:$F$200),0,0),0)),"")</f>
        <v/>
      </c>
      <c r="L187" s="69" t="str" cm="1">
        <f t="array" ref="L187">IFERROR(INDEX('Stage 1 Requirements Definition'!$E$12:$E$200,MATCH(0,INDEX(COUNTIF($L$1:L186,'Stage 1 Requirements Definition'!$E$12:$E$200),0,0),0)),"")</f>
        <v/>
      </c>
      <c r="AC187" s="52">
        <f>COUNTIF('Stage 2 FMECA'!$G$13:$G$201,AB187)</f>
        <v>0</v>
      </c>
      <c r="AE187" s="52" t="str">
        <f t="array" ref="AE187">IFERROR(INDEX($AB$2:$AB$504,SMALL(IF($AC$2:$AC$504&lt;&gt;0,ROW($AB$2:$AB$504)-ROW($AB$2)+1),ROWS($AB$2:AB187))),"")</f>
        <v/>
      </c>
      <c r="AF187" s="52" t="str">
        <f t="shared" si="17"/>
        <v/>
      </c>
      <c r="AJ187" s="67" t="str">
        <f t="shared" ca="1" si="14"/>
        <v/>
      </c>
      <c r="AK187" s="65" t="str">
        <f t="shared" ca="1" si="15"/>
        <v/>
      </c>
      <c r="AL187" s="65" t="str">
        <f t="shared" ca="1" si="16"/>
        <v/>
      </c>
      <c r="AX187" s="52" t="s">
        <v>503</v>
      </c>
      <c r="AZ187" s="52" t="str">
        <f>IF(ISNUMBER(SEARCH('Standard Search'!$C$11,HiddenSheet!B187)),HiddenSheet!B187,"")</f>
        <v/>
      </c>
      <c r="BA187" s="52" t="str">
        <f t="array" ref="BA187">IFERROR(INDEX($AZ$2:$AZ$504,SMALL(IF($AZ$2:$AZ$504&lt;&gt;"",ROW($AZ$2:$AZ$504)-ROW($AZ$2)+1,""),ROW(BA187)-ROW($BA$2)+1)),"")</f>
        <v/>
      </c>
      <c r="BD187" s="52" t="b">
        <v>0</v>
      </c>
      <c r="BE187" s="52" t="str">
        <f t="array" ref="BE187">IFERROR(INDEX('Stage 3 TQP'!B195:B382,SMALL(IF(TRUE=$BD$2:$BD$200,ROW($BD$2:$BD$200)-ROW(BD187)+1),ROW(186:186))),"")</f>
        <v/>
      </c>
      <c r="BF187" s="52" t="str">
        <f t="array" ref="BF187">IFERROR(INDEX('Stage 3 TQP'!G190:G382,SMALL(IF(TRUE=$BD$2:$BD$200,ROW($BD$2:$BD$200)-ROW(BE187)+1),ROW(186:186))),"")</f>
        <v/>
      </c>
    </row>
    <row r="188" spans="1:58">
      <c r="A188" s="215" t="s">
        <v>553</v>
      </c>
      <c r="B188" s="224" t="s">
        <v>643</v>
      </c>
      <c r="C188" s="225">
        <v>2016</v>
      </c>
      <c r="D188" s="226" t="s">
        <v>635</v>
      </c>
      <c r="F188" s="52" t="str">
        <f>IFERROR(INDEX('Stage 2 System Breakdown'!$B$12:$B$200,MATCH(0,INDEX(COUNTIF($F$1:F187,'Stage 2 System Breakdown'!$B$12:$B$200),0,0),0)),"")</f>
        <v/>
      </c>
      <c r="G188" s="52" t="str">
        <f>IFERROR(INDEX('Stage 2 System Breakdown'!$D$12:$D$200,MATCH(0,INDEX(COUNTIF($G$1:G187,'Stage 2 System Breakdown'!$D$12:$D$200),0,0),0)),"")</f>
        <v/>
      </c>
      <c r="H188" s="52" t="str">
        <f>IFERROR(INDEX('Stage 2 System Breakdown'!$F$12:$F$200,MATCH(0,INDEX(COUNTIF($H$1:H187,'Stage 2 System Breakdown'!$F$12:$F$200),0,0),0)),"")</f>
        <v/>
      </c>
      <c r="L188" s="69" t="str" cm="1">
        <f t="array" ref="L188">IFERROR(INDEX('Stage 1 Requirements Definition'!$E$12:$E$200,MATCH(0,INDEX(COUNTIF($L$1:L187,'Stage 1 Requirements Definition'!$E$12:$E$200),0,0),0)),"")</f>
        <v/>
      </c>
      <c r="AC188" s="52">
        <f>COUNTIF('Stage 2 FMECA'!$G$13:$G$201,AB188)</f>
        <v>0</v>
      </c>
      <c r="AE188" s="52" t="str">
        <f t="array" ref="AE188">IFERROR(INDEX($AB$2:$AB$504,SMALL(IF($AC$2:$AC$504&lt;&gt;0,ROW($AB$2:$AB$504)-ROW($AB$2)+1),ROWS($AB$2:AB188))),"")</f>
        <v/>
      </c>
      <c r="AF188" s="52" t="str">
        <f t="shared" si="17"/>
        <v/>
      </c>
      <c r="AJ188" s="67" t="str">
        <f t="shared" ca="1" si="14"/>
        <v/>
      </c>
      <c r="AK188" s="65" t="str">
        <f t="shared" ca="1" si="15"/>
        <v/>
      </c>
      <c r="AL188" s="65" t="str">
        <f t="shared" ca="1" si="16"/>
        <v/>
      </c>
      <c r="AX188" s="52" t="s">
        <v>503</v>
      </c>
      <c r="AZ188" s="52" t="str">
        <f>IF(ISNUMBER(SEARCH('Standard Search'!$C$11,HiddenSheet!B188)),HiddenSheet!B188,"")</f>
        <v/>
      </c>
      <c r="BA188" s="52" t="str">
        <f t="array" ref="BA188">IFERROR(INDEX($AZ$2:$AZ$504,SMALL(IF($AZ$2:$AZ$504&lt;&gt;"",ROW($AZ$2:$AZ$504)-ROW($AZ$2)+1,""),ROW(BA188)-ROW($BA$2)+1)),"")</f>
        <v/>
      </c>
      <c r="BD188" s="52" t="b">
        <v>0</v>
      </c>
      <c r="BE188" s="52" t="str">
        <f t="array" ref="BE188">IFERROR(INDEX('Stage 3 TQP'!B196:B383,SMALL(IF(TRUE=$BD$2:$BD$200,ROW($BD$2:$BD$200)-ROW(BD188)+1),ROW(187:187))),"")</f>
        <v/>
      </c>
      <c r="BF188" s="52" t="str">
        <f t="array" ref="BF188">IFERROR(INDEX('Stage 3 TQP'!G191:G383,SMALL(IF(TRUE=$BD$2:$BD$200,ROW($BD$2:$BD$200)-ROW(BE188)+1),ROW(187:187))),"")</f>
        <v/>
      </c>
    </row>
    <row r="189" spans="1:58">
      <c r="A189" s="215" t="s">
        <v>553</v>
      </c>
      <c r="B189" s="224" t="s">
        <v>644</v>
      </c>
      <c r="C189" s="225">
        <v>2013</v>
      </c>
      <c r="D189" s="226" t="s">
        <v>383</v>
      </c>
      <c r="F189" s="52" t="str">
        <f>IFERROR(INDEX('Stage 2 System Breakdown'!$B$12:$B$200,MATCH(0,INDEX(COUNTIF($F$1:F188,'Stage 2 System Breakdown'!$B$12:$B$200),0,0),0)),"")</f>
        <v/>
      </c>
      <c r="G189" s="52" t="str">
        <f>IFERROR(INDEX('Stage 2 System Breakdown'!$D$12:$D$200,MATCH(0,INDEX(COUNTIF($G$1:G188,'Stage 2 System Breakdown'!$D$12:$D$200),0,0),0)),"")</f>
        <v/>
      </c>
      <c r="H189" s="52" t="str">
        <f>IFERROR(INDEX('Stage 2 System Breakdown'!$F$12:$F$200,MATCH(0,INDEX(COUNTIF($H$1:H188,'Stage 2 System Breakdown'!$F$12:$F$200),0,0),0)),"")</f>
        <v/>
      </c>
      <c r="L189" s="69" t="str" cm="1">
        <f t="array" ref="L189">IFERROR(INDEX('Stage 1 Requirements Definition'!$E$12:$E$200,MATCH(0,INDEX(COUNTIF($L$1:L188,'Stage 1 Requirements Definition'!$E$12:$E$200),0,0),0)),"")</f>
        <v/>
      </c>
      <c r="AC189" s="52">
        <f>COUNTIF('Stage 2 FMECA'!$G$13:$G$201,AB189)</f>
        <v>0</v>
      </c>
      <c r="AE189" s="52" t="str">
        <f t="array" ref="AE189">IFERROR(INDEX($AB$2:$AB$504,SMALL(IF($AC$2:$AC$504&lt;&gt;0,ROW($AB$2:$AB$504)-ROW($AB$2)+1),ROWS($AB$2:AB189))),"")</f>
        <v/>
      </c>
      <c r="AF189" s="52" t="str">
        <f t="shared" si="17"/>
        <v/>
      </c>
      <c r="AJ189" s="67" t="str">
        <f t="shared" ca="1" si="14"/>
        <v/>
      </c>
      <c r="AK189" s="65" t="str">
        <f t="shared" ca="1" si="15"/>
        <v/>
      </c>
      <c r="AL189" s="65" t="str">
        <f t="shared" ca="1" si="16"/>
        <v/>
      </c>
      <c r="AX189" s="52" t="s">
        <v>503</v>
      </c>
      <c r="AZ189" s="52" t="str">
        <f>IF(ISNUMBER(SEARCH('Standard Search'!$C$11,HiddenSheet!B189)),HiddenSheet!B189,"")</f>
        <v/>
      </c>
      <c r="BA189" s="52" t="str">
        <f t="array" ref="BA189">IFERROR(INDEX($AZ$2:$AZ$504,SMALL(IF($AZ$2:$AZ$504&lt;&gt;"",ROW($AZ$2:$AZ$504)-ROW($AZ$2)+1,""),ROW(BA189)-ROW($BA$2)+1)),"")</f>
        <v/>
      </c>
      <c r="BD189" s="52" t="b">
        <v>0</v>
      </c>
      <c r="BE189" s="52" t="str">
        <f t="array" ref="BE189">IFERROR(INDEX('Stage 3 TQP'!B197:B384,SMALL(IF(TRUE=$BD$2:$BD$200,ROW($BD$2:$BD$200)-ROW(BD189)+1),ROW(188:188))),"")</f>
        <v/>
      </c>
      <c r="BF189" s="52" t="str">
        <f t="array" ref="BF189">IFERROR(INDEX('Stage 3 TQP'!G192:G384,SMALL(IF(TRUE=$BD$2:$BD$200,ROW($BD$2:$BD$200)-ROW(BE189)+1),ROW(188:188))),"")</f>
        <v/>
      </c>
    </row>
    <row r="190" spans="1:58">
      <c r="A190" s="215" t="s">
        <v>553</v>
      </c>
      <c r="B190" s="216" t="s">
        <v>645</v>
      </c>
      <c r="C190" s="217">
        <v>2015</v>
      </c>
      <c r="D190" s="226" t="s">
        <v>383</v>
      </c>
      <c r="F190" s="52" t="str">
        <f>IFERROR(INDEX('Stage 2 System Breakdown'!$B$12:$B$200,MATCH(0,INDEX(COUNTIF($F$1:F189,'Stage 2 System Breakdown'!$B$12:$B$200),0,0),0)),"")</f>
        <v/>
      </c>
      <c r="G190" s="52" t="str">
        <f>IFERROR(INDEX('Stage 2 System Breakdown'!$D$12:$D$200,MATCH(0,INDEX(COUNTIF($G$1:G189,'Stage 2 System Breakdown'!$D$12:$D$200),0,0),0)),"")</f>
        <v/>
      </c>
      <c r="H190" s="52" t="str">
        <f>IFERROR(INDEX('Stage 2 System Breakdown'!$F$12:$F$200,MATCH(0,INDEX(COUNTIF($H$1:H189,'Stage 2 System Breakdown'!$F$12:$F$200),0,0),0)),"")</f>
        <v/>
      </c>
      <c r="L190" s="69" t="str" cm="1">
        <f t="array" ref="L190">IFERROR(INDEX('Stage 1 Requirements Definition'!$E$12:$E$200,MATCH(0,INDEX(COUNTIF($L$1:L189,'Stage 1 Requirements Definition'!$E$12:$E$200),0,0),0)),"")</f>
        <v/>
      </c>
      <c r="AC190" s="52">
        <f>COUNTIF('Stage 2 FMECA'!$G$13:$G$201,AB190)</f>
        <v>0</v>
      </c>
      <c r="AE190" s="52" t="str">
        <f t="array" ref="AE190">IFERROR(INDEX($AB$2:$AB$504,SMALL(IF($AC$2:$AC$504&lt;&gt;0,ROW($AB$2:$AB$504)-ROW($AB$2)+1),ROWS($AB$2:AB190))),"")</f>
        <v/>
      </c>
      <c r="AF190" s="52" t="str">
        <f t="shared" si="17"/>
        <v/>
      </c>
      <c r="AJ190" s="67" t="str">
        <f t="shared" ca="1" si="14"/>
        <v/>
      </c>
      <c r="AK190" s="65" t="str">
        <f t="shared" ca="1" si="15"/>
        <v/>
      </c>
      <c r="AL190" s="65" t="str">
        <f t="shared" ca="1" si="16"/>
        <v/>
      </c>
      <c r="AX190" s="52" t="s">
        <v>503</v>
      </c>
      <c r="AZ190" s="52" t="str">
        <f>IF(ISNUMBER(SEARCH('Standard Search'!$C$11,HiddenSheet!B190)),HiddenSheet!B190,"")</f>
        <v/>
      </c>
      <c r="BA190" s="52" t="str">
        <f t="array" ref="BA190">IFERROR(INDEX($AZ$2:$AZ$504,SMALL(IF($AZ$2:$AZ$504&lt;&gt;"",ROW($AZ$2:$AZ$504)-ROW($AZ$2)+1,""),ROW(BA190)-ROW($BA$2)+1)),"")</f>
        <v/>
      </c>
      <c r="BD190" s="52" t="b">
        <v>0</v>
      </c>
      <c r="BE190" s="52" t="str">
        <f t="array" ref="BE190">IFERROR(INDEX('Stage 3 TQP'!B198:B385,SMALL(IF(TRUE=$BD$2:$BD$200,ROW($BD$2:$BD$200)-ROW(BD190)+1),ROW(189:189))),"")</f>
        <v/>
      </c>
      <c r="BF190" s="52" t="str">
        <f t="array" ref="BF190">IFERROR(INDEX('Stage 3 TQP'!G193:G385,SMALL(IF(TRUE=$BD$2:$BD$200,ROW($BD$2:$BD$200)-ROW(BE190)+1),ROW(189:189))),"")</f>
        <v/>
      </c>
    </row>
    <row r="191" spans="1:58" ht="30">
      <c r="A191" s="223" t="s">
        <v>646</v>
      </c>
      <c r="B191" s="224" t="s">
        <v>647</v>
      </c>
      <c r="C191" s="225">
        <v>2012</v>
      </c>
      <c r="D191" s="226" t="s">
        <v>158</v>
      </c>
      <c r="F191" s="52" t="str">
        <f>IFERROR(INDEX('Stage 2 System Breakdown'!$B$12:$B$200,MATCH(0,INDEX(COUNTIF($F$1:F190,'Stage 2 System Breakdown'!$B$12:$B$200),0,0),0)),"")</f>
        <v/>
      </c>
      <c r="G191" s="52" t="str">
        <f>IFERROR(INDEX('Stage 2 System Breakdown'!$D$12:$D$200,MATCH(0,INDEX(COUNTIF($G$1:G190,'Stage 2 System Breakdown'!$D$12:$D$200),0,0),0)),"")</f>
        <v/>
      </c>
      <c r="H191" s="52" t="str">
        <f>IFERROR(INDEX('Stage 2 System Breakdown'!$F$12:$F$200,MATCH(0,INDEX(COUNTIF($H$1:H190,'Stage 2 System Breakdown'!$F$12:$F$200),0,0),0)),"")</f>
        <v/>
      </c>
      <c r="L191" s="69" t="str" cm="1">
        <f t="array" ref="L191">IFERROR(INDEX('Stage 1 Requirements Definition'!$E$12:$E$200,MATCH(0,INDEX(COUNTIF($L$1:L190,'Stage 1 Requirements Definition'!$E$12:$E$200),0,0),0)),"")</f>
        <v/>
      </c>
      <c r="AC191" s="52">
        <f>COUNTIF('Stage 2 FMECA'!$G$13:$G$201,AB191)</f>
        <v>0</v>
      </c>
      <c r="AE191" s="52" t="str">
        <f t="array" ref="AE191">IFERROR(INDEX($AB$2:$AB$504,SMALL(IF($AC$2:$AC$504&lt;&gt;0,ROW($AB$2:$AB$504)-ROW($AB$2)+1),ROWS($AB$2:AB191))),"")</f>
        <v/>
      </c>
      <c r="AF191" s="52" t="str">
        <f t="shared" si="17"/>
        <v/>
      </c>
      <c r="AJ191" s="67" t="str">
        <f t="shared" ca="1" si="14"/>
        <v/>
      </c>
      <c r="AK191" s="65" t="str">
        <f t="shared" ca="1" si="15"/>
        <v/>
      </c>
      <c r="AL191" s="65" t="str">
        <f t="shared" ca="1" si="16"/>
        <v/>
      </c>
      <c r="AX191" s="52" t="s">
        <v>503</v>
      </c>
      <c r="AZ191" s="52" t="str">
        <f>IF(ISNUMBER(SEARCH('Standard Search'!$C$11,HiddenSheet!B191)),HiddenSheet!B191,"")</f>
        <v/>
      </c>
      <c r="BA191" s="52" t="str">
        <f t="array" ref="BA191">IFERROR(INDEX($AZ$2:$AZ$504,SMALL(IF($AZ$2:$AZ$504&lt;&gt;"",ROW($AZ$2:$AZ$504)-ROW($AZ$2)+1,""),ROW(BA191)-ROW($BA$2)+1)),"")</f>
        <v/>
      </c>
      <c r="BD191" s="52" t="b">
        <v>0</v>
      </c>
      <c r="BE191" s="52" t="str">
        <f t="array" ref="BE191">IFERROR(INDEX('Stage 3 TQP'!B199:B386,SMALL(IF(TRUE=$BD$2:$BD$200,ROW($BD$2:$BD$200)-ROW(BD191)+1),ROW(190:190))),"")</f>
        <v/>
      </c>
      <c r="BF191" s="52" t="str">
        <f t="array" ref="BF191">IFERROR(INDEX('Stage 3 TQP'!G194:G386,SMALL(IF(TRUE=$BD$2:$BD$200,ROW($BD$2:$BD$200)-ROW(BE191)+1),ROW(190:190))),"")</f>
        <v/>
      </c>
    </row>
    <row r="192" spans="1:58">
      <c r="A192" s="223" t="s">
        <v>648</v>
      </c>
      <c r="B192" s="224" t="s">
        <v>649</v>
      </c>
      <c r="C192" s="225">
        <v>2004</v>
      </c>
      <c r="D192" s="218" t="s">
        <v>509</v>
      </c>
      <c r="F192" s="52" t="str">
        <f>IFERROR(INDEX('Stage 2 System Breakdown'!$B$12:$B$200,MATCH(0,INDEX(COUNTIF($F$1:F191,'Stage 2 System Breakdown'!$B$12:$B$200),0,0),0)),"")</f>
        <v/>
      </c>
      <c r="G192" s="52" t="str">
        <f>IFERROR(INDEX('Stage 2 System Breakdown'!$D$12:$D$200,MATCH(0,INDEX(COUNTIF($G$1:G191,'Stage 2 System Breakdown'!$D$12:$D$200),0,0),0)),"")</f>
        <v/>
      </c>
      <c r="H192" s="52" t="str">
        <f>IFERROR(INDEX('Stage 2 System Breakdown'!$F$12:$F$200,MATCH(0,INDEX(COUNTIF($H$1:H191,'Stage 2 System Breakdown'!$F$12:$F$200),0,0),0)),"")</f>
        <v/>
      </c>
      <c r="L192" s="69" t="str" cm="1">
        <f t="array" ref="L192">IFERROR(INDEX('Stage 1 Requirements Definition'!$E$12:$E$200,MATCH(0,INDEX(COUNTIF($L$1:L191,'Stage 1 Requirements Definition'!$E$12:$E$200),0,0),0)),"")</f>
        <v/>
      </c>
      <c r="AC192" s="52">
        <f>COUNTIF('Stage 2 FMECA'!$G$13:$G$201,AB192)</f>
        <v>0</v>
      </c>
      <c r="AE192" s="52" t="str">
        <f t="array" ref="AE192">IFERROR(INDEX($AB$2:$AB$504,SMALL(IF($AC$2:$AC$504&lt;&gt;0,ROW($AB$2:$AB$504)-ROW($AB$2)+1),ROWS($AB$2:AB192))),"")</f>
        <v/>
      </c>
      <c r="AF192" s="52" t="str">
        <f t="shared" si="17"/>
        <v/>
      </c>
      <c r="AJ192" s="67" t="str">
        <f t="shared" ca="1" si="14"/>
        <v/>
      </c>
      <c r="AK192" s="65" t="str">
        <f t="shared" ca="1" si="15"/>
        <v/>
      </c>
      <c r="AL192" s="65" t="str">
        <f t="shared" ca="1" si="16"/>
        <v/>
      </c>
      <c r="AX192" s="52" t="s">
        <v>503</v>
      </c>
      <c r="AZ192" s="52" t="str">
        <f>IF(ISNUMBER(SEARCH('Standard Search'!$C$11,HiddenSheet!B192)),HiddenSheet!B192,"")</f>
        <v/>
      </c>
      <c r="BA192" s="52" t="str">
        <f t="array" ref="BA192">IFERROR(INDEX($AZ$2:$AZ$504,SMALL(IF($AZ$2:$AZ$504&lt;&gt;"",ROW($AZ$2:$AZ$504)-ROW($AZ$2)+1,""),ROW(BA192)-ROW($BA$2)+1)),"")</f>
        <v/>
      </c>
      <c r="BD192" s="52" t="b">
        <v>0</v>
      </c>
      <c r="BE192" s="52" t="str">
        <f t="array" ref="BE192">IFERROR(INDEX('Stage 3 TQP'!B200:B387,SMALL(IF(TRUE=$BD$2:$BD$200,ROW($BD$2:$BD$200)-ROW(BD192)+1),ROW(191:191))),"")</f>
        <v/>
      </c>
      <c r="BF192" s="52" t="str">
        <f t="array" ref="BF192">IFERROR(INDEX('Stage 3 TQP'!G195:G387,SMALL(IF(TRUE=$BD$2:$BD$200,ROW($BD$2:$BD$200)-ROW(BE192)+1),ROW(191:191))),"")</f>
        <v/>
      </c>
    </row>
    <row r="193" spans="1:58">
      <c r="A193" s="223" t="s">
        <v>648</v>
      </c>
      <c r="B193" s="224" t="s">
        <v>650</v>
      </c>
      <c r="C193" s="225">
        <v>2013</v>
      </c>
      <c r="D193" s="218" t="s">
        <v>509</v>
      </c>
      <c r="F193" s="52" t="str">
        <f>IFERROR(INDEX('Stage 2 System Breakdown'!$B$12:$B$200,MATCH(0,INDEX(COUNTIF($F$1:F192,'Stage 2 System Breakdown'!$B$12:$B$200),0,0),0)),"")</f>
        <v/>
      </c>
      <c r="G193" s="52" t="str">
        <f>IFERROR(INDEX('Stage 2 System Breakdown'!$D$12:$D$200,MATCH(0,INDEX(COUNTIF($G$1:G192,'Stage 2 System Breakdown'!$D$12:$D$200),0,0),0)),"")</f>
        <v/>
      </c>
      <c r="H193" s="52" t="str">
        <f>IFERROR(INDEX('Stage 2 System Breakdown'!$F$12:$F$200,MATCH(0,INDEX(COUNTIF($H$1:H192,'Stage 2 System Breakdown'!$F$12:$F$200),0,0),0)),"")</f>
        <v/>
      </c>
      <c r="L193" s="69" t="str" cm="1">
        <f t="array" ref="L193">IFERROR(INDEX('Stage 1 Requirements Definition'!$E$12:$E$200,MATCH(0,INDEX(COUNTIF($L$1:L192,'Stage 1 Requirements Definition'!$E$12:$E$200),0,0),0)),"")</f>
        <v/>
      </c>
      <c r="AC193" s="52">
        <f>COUNTIF('Stage 2 FMECA'!$G$13:$G$201,AB193)</f>
        <v>0</v>
      </c>
      <c r="AE193" s="52" t="str">
        <f t="array" ref="AE193">IFERROR(INDEX($AB$2:$AB$504,SMALL(IF($AC$2:$AC$504&lt;&gt;0,ROW($AB$2:$AB$504)-ROW($AB$2)+1),ROWS($AB$2:AB193))),"")</f>
        <v/>
      </c>
      <c r="AF193" s="52" t="str">
        <f t="shared" si="17"/>
        <v/>
      </c>
      <c r="AJ193" s="67" t="str">
        <f t="shared" ca="1" si="14"/>
        <v/>
      </c>
      <c r="AK193" s="65" t="str">
        <f t="shared" ca="1" si="15"/>
        <v/>
      </c>
      <c r="AL193" s="65" t="str">
        <f t="shared" ca="1" si="16"/>
        <v/>
      </c>
      <c r="AX193" s="52" t="s">
        <v>503</v>
      </c>
      <c r="AZ193" s="52" t="str">
        <f>IF(ISNUMBER(SEARCH('Standard Search'!$C$11,HiddenSheet!B193)),HiddenSheet!B193,"")</f>
        <v/>
      </c>
      <c r="BA193" s="52" t="str">
        <f t="array" ref="BA193">IFERROR(INDEX($AZ$2:$AZ$504,SMALL(IF($AZ$2:$AZ$504&lt;&gt;"",ROW($AZ$2:$AZ$504)-ROW($AZ$2)+1,""),ROW(BA193)-ROW($BA$2)+1)),"")</f>
        <v/>
      </c>
      <c r="BD193" s="52" t="b">
        <v>0</v>
      </c>
      <c r="BE193" s="52" t="str">
        <f t="array" ref="BE193">IFERROR(INDEX('Stage 3 TQP'!B201:B388,SMALL(IF(TRUE=$BD$2:$BD$200,ROW($BD$2:$BD$200)-ROW(BD193)+1),ROW(192:192))),"")</f>
        <v/>
      </c>
      <c r="BF193" s="52" t="str">
        <f t="array" ref="BF193">IFERROR(INDEX('Stage 3 TQP'!G196:G388,SMALL(IF(TRUE=$BD$2:$BD$200,ROW($BD$2:$BD$200)-ROW(BE193)+1),ROW(192:192))),"")</f>
        <v/>
      </c>
    </row>
    <row r="194" spans="1:58">
      <c r="A194" s="223" t="s">
        <v>648</v>
      </c>
      <c r="B194" s="224" t="s">
        <v>651</v>
      </c>
      <c r="C194" s="225">
        <v>2012</v>
      </c>
      <c r="D194" s="218" t="s">
        <v>158</v>
      </c>
      <c r="F194" s="52" t="str">
        <f>IFERROR(INDEX('Stage 2 System Breakdown'!$B$12:$B$200,MATCH(0,INDEX(COUNTIF($F$1:F193,'Stage 2 System Breakdown'!$B$12:$B$200),0,0),0)),"")</f>
        <v/>
      </c>
      <c r="G194" s="52" t="str">
        <f>IFERROR(INDEX('Stage 2 System Breakdown'!$D$12:$D$200,MATCH(0,INDEX(COUNTIF($G$1:G193,'Stage 2 System Breakdown'!$D$12:$D$200),0,0),0)),"")</f>
        <v/>
      </c>
      <c r="H194" s="52" t="str">
        <f>IFERROR(INDEX('Stage 2 System Breakdown'!$F$12:$F$200,MATCH(0,INDEX(COUNTIF($H$1:H193,'Stage 2 System Breakdown'!$F$12:$F$200),0,0),0)),"")</f>
        <v/>
      </c>
      <c r="L194" s="69" t="str" cm="1">
        <f t="array" ref="L194">IFERROR(INDEX('Stage 1 Requirements Definition'!$E$12:$E$200,MATCH(0,INDEX(COUNTIF($L$1:L193,'Stage 1 Requirements Definition'!$E$12:$E$200),0,0),0)),"")</f>
        <v/>
      </c>
      <c r="AC194" s="52">
        <f>COUNTIF('Stage 2 FMECA'!$G$13:$G$201,AB194)</f>
        <v>0</v>
      </c>
      <c r="AE194" s="52" t="str">
        <f t="array" ref="AE194">IFERROR(INDEX($AB$2:$AB$504,SMALL(IF($AC$2:$AC$504&lt;&gt;0,ROW($AB$2:$AB$504)-ROW($AB$2)+1),ROWS($AB$2:AB194))),"")</f>
        <v/>
      </c>
      <c r="AF194" s="52" t="str">
        <f t="shared" si="17"/>
        <v/>
      </c>
      <c r="AJ194" s="67" t="str">
        <f t="shared" ca="1" si="14"/>
        <v/>
      </c>
      <c r="AK194" s="65" t="str">
        <f t="shared" ca="1" si="15"/>
        <v/>
      </c>
      <c r="AL194" s="65" t="str">
        <f t="shared" ca="1" si="16"/>
        <v/>
      </c>
      <c r="AX194" s="52" t="s">
        <v>503</v>
      </c>
      <c r="AZ194" s="52" t="str">
        <f>IF(ISNUMBER(SEARCH('Standard Search'!$C$11,HiddenSheet!B194)),HiddenSheet!B194,"")</f>
        <v/>
      </c>
      <c r="BA194" s="52" t="str">
        <f t="array" ref="BA194">IFERROR(INDEX($AZ$2:$AZ$504,SMALL(IF($AZ$2:$AZ$504&lt;&gt;"",ROW($AZ$2:$AZ$504)-ROW($AZ$2)+1,""),ROW(BA194)-ROW($BA$2)+1)),"")</f>
        <v/>
      </c>
      <c r="BD194" s="52" t="b">
        <v>0</v>
      </c>
      <c r="BE194" s="52" t="str">
        <f t="array" ref="BE194">IFERROR(INDEX('Stage 3 TQP'!B202:B389,SMALL(IF(TRUE=$BD$2:$BD$200,ROW($BD$2:$BD$200)-ROW(BD194)+1),ROW(193:193))),"")</f>
        <v/>
      </c>
      <c r="BF194" s="52" t="str">
        <f t="array" ref="BF194">IFERROR(INDEX('Stage 3 TQP'!G197:G389,SMALL(IF(TRUE=$BD$2:$BD$200,ROW($BD$2:$BD$200)-ROW(BE194)+1),ROW(193:193))),"")</f>
        <v/>
      </c>
    </row>
    <row r="195" spans="1:58">
      <c r="A195" s="223" t="s">
        <v>648</v>
      </c>
      <c r="B195" s="224" t="s">
        <v>652</v>
      </c>
      <c r="C195" s="225">
        <v>2000</v>
      </c>
      <c r="D195" s="226" t="s">
        <v>418</v>
      </c>
      <c r="F195" s="52" t="str">
        <f>IFERROR(INDEX('Stage 2 System Breakdown'!$B$12:$B$200,MATCH(0,INDEX(COUNTIF($F$1:F194,'Stage 2 System Breakdown'!$B$12:$B$200),0,0),0)),"")</f>
        <v/>
      </c>
      <c r="G195" s="52" t="str">
        <f>IFERROR(INDEX('Stage 2 System Breakdown'!$D$12:$D$200,MATCH(0,INDEX(COUNTIF($G$1:G194,'Stage 2 System Breakdown'!$D$12:$D$200),0,0),0)),"")</f>
        <v/>
      </c>
      <c r="H195" s="52" t="str">
        <f>IFERROR(INDEX('Stage 2 System Breakdown'!$F$12:$F$200,MATCH(0,INDEX(COUNTIF($H$1:H194,'Stage 2 System Breakdown'!$F$12:$F$200),0,0),0)),"")</f>
        <v/>
      </c>
      <c r="L195" s="69" t="str" cm="1">
        <f t="array" ref="L195">IFERROR(INDEX('Stage 1 Requirements Definition'!$E$12:$E$200,MATCH(0,INDEX(COUNTIF($L$1:L194,'Stage 1 Requirements Definition'!$E$12:$E$200),0,0),0)),"")</f>
        <v/>
      </c>
      <c r="AC195" s="52">
        <f>COUNTIF('Stage 2 FMECA'!$G$13:$G$201,AB195)</f>
        <v>0</v>
      </c>
      <c r="AE195" s="52" t="str">
        <f t="array" ref="AE195">IFERROR(INDEX($AB$2:$AB$504,SMALL(IF($AC$2:$AC$504&lt;&gt;0,ROW($AB$2:$AB$504)-ROW($AB$2)+1),ROWS($AB$2:AB195))),"")</f>
        <v/>
      </c>
      <c r="AF195" s="52" t="str">
        <f t="shared" si="17"/>
        <v/>
      </c>
      <c r="AJ195" s="67" t="str">
        <f t="shared" ref="AJ195:AJ258" ca="1" si="18">IFERROR(MATCH(AI195,$AH$2:$AH$200,0),"")</f>
        <v/>
      </c>
      <c r="AK195" s="65" t="str">
        <f t="shared" ref="AK195:AK258" ca="1" si="19">IFERROR(INDEX($AE$2:$AE$200,AJ195),"")</f>
        <v/>
      </c>
      <c r="AL195" s="65" t="str">
        <f t="shared" ref="AL195:AL258" ca="1" si="20">IFERROR(INDEX($AF$2:$AF$200,AJ195),"")</f>
        <v/>
      </c>
      <c r="AX195" s="52" t="s">
        <v>503</v>
      </c>
      <c r="AZ195" s="52" t="str">
        <f>IF(ISNUMBER(SEARCH('Standard Search'!$C$11,HiddenSheet!B195)),HiddenSheet!B195,"")</f>
        <v/>
      </c>
      <c r="BA195" s="52" t="str">
        <f t="array" ref="BA195">IFERROR(INDEX($AZ$2:$AZ$504,SMALL(IF($AZ$2:$AZ$504&lt;&gt;"",ROW($AZ$2:$AZ$504)-ROW($AZ$2)+1,""),ROW(BA195)-ROW($BA$2)+1)),"")</f>
        <v/>
      </c>
      <c r="BD195" s="52" t="b">
        <v>0</v>
      </c>
      <c r="BE195" s="52" t="str">
        <f t="array" ref="BE195">IFERROR(INDEX('Stage 3 TQP'!B203:B390,SMALL(IF(TRUE=$BD$2:$BD$200,ROW($BD$2:$BD$200)-ROW(BD195)+1),ROW(194:194))),"")</f>
        <v/>
      </c>
      <c r="BF195" s="52" t="str">
        <f t="array" ref="BF195">IFERROR(INDEX('Stage 3 TQP'!G198:G390,SMALL(IF(TRUE=$BD$2:$BD$200,ROW($BD$2:$BD$200)-ROW(BE195)+1),ROW(194:194))),"")</f>
        <v/>
      </c>
    </row>
    <row r="196" spans="1:58">
      <c r="A196" s="223" t="s">
        <v>648</v>
      </c>
      <c r="B196" s="224" t="s">
        <v>653</v>
      </c>
      <c r="C196" s="225">
        <v>2004</v>
      </c>
      <c r="D196" s="226" t="s">
        <v>418</v>
      </c>
      <c r="F196" s="52" t="str">
        <f>IFERROR(INDEX('Stage 2 System Breakdown'!$B$12:$B$200,MATCH(0,INDEX(COUNTIF($F$1:F195,'Stage 2 System Breakdown'!$B$12:$B$200),0,0),0)),"")</f>
        <v/>
      </c>
      <c r="G196" s="52" t="str">
        <f>IFERROR(INDEX('Stage 2 System Breakdown'!$D$12:$D$200,MATCH(0,INDEX(COUNTIF($G$1:G195,'Stage 2 System Breakdown'!$D$12:$D$200),0,0),0)),"")</f>
        <v/>
      </c>
      <c r="H196" s="52" t="str">
        <f>IFERROR(INDEX('Stage 2 System Breakdown'!$F$12:$F$200,MATCH(0,INDEX(COUNTIF($H$1:H195,'Stage 2 System Breakdown'!$F$12:$F$200),0,0),0)),"")</f>
        <v/>
      </c>
      <c r="L196" s="69" t="str" cm="1">
        <f t="array" ref="L196">IFERROR(INDEX('Stage 1 Requirements Definition'!$E$12:$E$200,MATCH(0,INDEX(COUNTIF($L$1:L195,'Stage 1 Requirements Definition'!$E$12:$E$200),0,0),0)),"")</f>
        <v/>
      </c>
      <c r="AC196" s="52">
        <f>COUNTIF('Stage 2 FMECA'!$G$13:$G$201,AB196)</f>
        <v>0</v>
      </c>
      <c r="AE196" s="52" t="str">
        <f t="array" ref="AE196">IFERROR(INDEX($AB$2:$AB$504,SMALL(IF($AC$2:$AC$504&lt;&gt;0,ROW($AB$2:$AB$504)-ROW($AB$2)+1),ROWS($AB$2:AB196))),"")</f>
        <v/>
      </c>
      <c r="AF196" s="52" t="str">
        <f t="shared" si="17"/>
        <v/>
      </c>
      <c r="AJ196" s="67" t="str">
        <f t="shared" ca="1" si="18"/>
        <v/>
      </c>
      <c r="AK196" s="65" t="str">
        <f t="shared" ca="1" si="19"/>
        <v/>
      </c>
      <c r="AL196" s="65" t="str">
        <f t="shared" ca="1" si="20"/>
        <v/>
      </c>
      <c r="AX196" s="52" t="s">
        <v>503</v>
      </c>
      <c r="AZ196" s="52" t="str">
        <f>IF(ISNUMBER(SEARCH('Standard Search'!$C$11,HiddenSheet!B196)),HiddenSheet!B196,"")</f>
        <v/>
      </c>
      <c r="BA196" s="52" t="str">
        <f t="array" ref="BA196">IFERROR(INDEX($AZ$2:$AZ$504,SMALL(IF($AZ$2:$AZ$504&lt;&gt;"",ROW($AZ$2:$AZ$504)-ROW($AZ$2)+1,""),ROW(BA196)-ROW($BA$2)+1)),"")</f>
        <v/>
      </c>
      <c r="BD196" s="52" t="b">
        <v>0</v>
      </c>
      <c r="BE196" s="52" t="str">
        <f t="array" ref="BE196">IFERROR(INDEX('Stage 3 TQP'!B204:B391,SMALL(IF(TRUE=$BD$2:$BD$200,ROW($BD$2:$BD$200)-ROW(BD196)+1),ROW(195:195))),"")</f>
        <v/>
      </c>
      <c r="BF196" s="52" t="str">
        <f t="array" ref="BF196">IFERROR(INDEX('Stage 3 TQP'!G199:G391,SMALL(IF(TRUE=$BD$2:$BD$200,ROW($BD$2:$BD$200)-ROW(BE196)+1),ROW(195:195))),"")</f>
        <v/>
      </c>
    </row>
    <row r="197" spans="1:58">
      <c r="A197" s="223" t="s">
        <v>648</v>
      </c>
      <c r="B197" s="224" t="s">
        <v>654</v>
      </c>
      <c r="C197" s="225">
        <v>2004</v>
      </c>
      <c r="D197" s="226" t="s">
        <v>418</v>
      </c>
      <c r="F197" s="52" t="str">
        <f>IFERROR(INDEX('Stage 2 System Breakdown'!$B$12:$B$200,MATCH(0,INDEX(COUNTIF($F$1:F196,'Stage 2 System Breakdown'!$B$12:$B$200),0,0),0)),"")</f>
        <v/>
      </c>
      <c r="G197" s="52" t="str">
        <f>IFERROR(INDEX('Stage 2 System Breakdown'!$D$12:$D$200,MATCH(0,INDEX(COUNTIF($G$1:G196,'Stage 2 System Breakdown'!$D$12:$D$200),0,0),0)),"")</f>
        <v/>
      </c>
      <c r="H197" s="52" t="str">
        <f>IFERROR(INDEX('Stage 2 System Breakdown'!$F$12:$F$200,MATCH(0,INDEX(COUNTIF($H$1:H196,'Stage 2 System Breakdown'!$F$12:$F$200),0,0),0)),"")</f>
        <v/>
      </c>
      <c r="L197" s="69" t="str" cm="1">
        <f t="array" ref="L197">IFERROR(INDEX('Stage 1 Requirements Definition'!$E$12:$E$200,MATCH(0,INDEX(COUNTIF($L$1:L196,'Stage 1 Requirements Definition'!$E$12:$E$200),0,0),0)),"")</f>
        <v/>
      </c>
      <c r="AC197" s="52">
        <f>COUNTIF('Stage 2 FMECA'!$G$13:$G$201,AB197)</f>
        <v>0</v>
      </c>
      <c r="AE197" s="52" t="str">
        <f t="array" ref="AE197">IFERROR(INDEX($AB$2:$AB$504,SMALL(IF($AC$2:$AC$504&lt;&gt;0,ROW($AB$2:$AB$504)-ROW($AB$2)+1),ROWS($AB$2:AB197))),"")</f>
        <v/>
      </c>
      <c r="AF197" s="52" t="str">
        <f t="shared" si="17"/>
        <v/>
      </c>
      <c r="AJ197" s="67" t="str">
        <f t="shared" ca="1" si="18"/>
        <v/>
      </c>
      <c r="AK197" s="65" t="str">
        <f t="shared" ca="1" si="19"/>
        <v/>
      </c>
      <c r="AL197" s="65" t="str">
        <f t="shared" ca="1" si="20"/>
        <v/>
      </c>
      <c r="AX197" s="52" t="s">
        <v>503</v>
      </c>
      <c r="AZ197" s="52" t="str">
        <f>IF(ISNUMBER(SEARCH('Standard Search'!$C$11,HiddenSheet!B197)),HiddenSheet!B197,"")</f>
        <v/>
      </c>
      <c r="BA197" s="52" t="str">
        <f t="array" ref="BA197">IFERROR(INDEX($AZ$2:$AZ$504,SMALL(IF($AZ$2:$AZ$504&lt;&gt;"",ROW($AZ$2:$AZ$504)-ROW($AZ$2)+1,""),ROW(BA197)-ROW($BA$2)+1)),"")</f>
        <v/>
      </c>
      <c r="BD197" s="52" t="b">
        <v>0</v>
      </c>
      <c r="BE197" s="52" t="str">
        <f t="array" ref="BE197">IFERROR(INDEX('Stage 3 TQP'!B205:B392,SMALL(IF(TRUE=$BD$2:$BD$200,ROW($BD$2:$BD$200)-ROW(BD197)+1),ROW(196:196))),"")</f>
        <v/>
      </c>
      <c r="BF197" s="52" t="str">
        <f t="array" ref="BF197">IFERROR(INDEX('Stage 3 TQP'!G200:G392,SMALL(IF(TRUE=$BD$2:$BD$200,ROW($BD$2:$BD$200)-ROW(BE197)+1),ROW(196:196))),"")</f>
        <v/>
      </c>
    </row>
    <row r="198" spans="1:58">
      <c r="A198" s="223" t="s">
        <v>648</v>
      </c>
      <c r="B198" s="224" t="s">
        <v>655</v>
      </c>
      <c r="C198" s="225">
        <v>2004</v>
      </c>
      <c r="D198" s="226" t="s">
        <v>418</v>
      </c>
      <c r="F198" s="52" t="str">
        <f>IFERROR(INDEX('Stage 2 System Breakdown'!$B$12:$B$200,MATCH(0,INDEX(COUNTIF($F$1:F197,'Stage 2 System Breakdown'!$B$12:$B$200),0,0),0)),"")</f>
        <v/>
      </c>
      <c r="G198" s="52" t="str">
        <f>IFERROR(INDEX('Stage 2 System Breakdown'!$D$12:$D$200,MATCH(0,INDEX(COUNTIF($G$1:G197,'Stage 2 System Breakdown'!$D$12:$D$200),0,0),0)),"")</f>
        <v/>
      </c>
      <c r="H198" s="52" t="str">
        <f>IFERROR(INDEX('Stage 2 System Breakdown'!$F$12:$F$200,MATCH(0,INDEX(COUNTIF($H$1:H197,'Stage 2 System Breakdown'!$F$12:$F$200),0,0),0)),"")</f>
        <v/>
      </c>
      <c r="L198" s="69" t="str" cm="1">
        <f t="array" ref="L198">IFERROR(INDEX('Stage 1 Requirements Definition'!$E$12:$E$200,MATCH(0,INDEX(COUNTIF($L$1:L197,'Stage 1 Requirements Definition'!$E$12:$E$200),0,0),0)),"")</f>
        <v/>
      </c>
      <c r="AC198" s="52">
        <f>COUNTIF('Stage 2 FMECA'!$G$13:$G$201,AB198)</f>
        <v>0</v>
      </c>
      <c r="AE198" s="52" t="str">
        <f t="array" ref="AE198">IFERROR(INDEX($AB$2:$AB$504,SMALL(IF($AC$2:$AC$504&lt;&gt;0,ROW($AB$2:$AB$504)-ROW($AB$2)+1),ROWS($AB$2:AB198))),"")</f>
        <v/>
      </c>
      <c r="AF198" s="52" t="str">
        <f t="shared" si="17"/>
        <v/>
      </c>
      <c r="AJ198" s="67" t="str">
        <f t="shared" ca="1" si="18"/>
        <v/>
      </c>
      <c r="AK198" s="65" t="str">
        <f t="shared" ca="1" si="19"/>
        <v/>
      </c>
      <c r="AL198" s="65" t="str">
        <f t="shared" ca="1" si="20"/>
        <v/>
      </c>
      <c r="AX198" s="52" t="s">
        <v>503</v>
      </c>
      <c r="AZ198" s="52" t="str">
        <f>IF(ISNUMBER(SEARCH('Standard Search'!$C$11,HiddenSheet!B198)),HiddenSheet!B198,"")</f>
        <v/>
      </c>
      <c r="BA198" s="52" t="str">
        <f t="array" ref="BA198">IFERROR(INDEX($AZ$2:$AZ$504,SMALL(IF($AZ$2:$AZ$504&lt;&gt;"",ROW($AZ$2:$AZ$504)-ROW($AZ$2)+1,""),ROW(BA198)-ROW($BA$2)+1)),"")</f>
        <v/>
      </c>
      <c r="BD198" s="52" t="b">
        <v>0</v>
      </c>
      <c r="BE198" s="52" t="str">
        <f t="array" ref="BE198">IFERROR(INDEX('Stage 3 TQP'!B206:B393,SMALL(IF(TRUE=$BD$2:$BD$200,ROW($BD$2:$BD$200)-ROW(BD198)+1),ROW(197:197))),"")</f>
        <v/>
      </c>
      <c r="BF198" s="52" t="str">
        <f t="array" ref="BF198">IFERROR(INDEX('Stage 3 TQP'!G201:G393,SMALL(IF(TRUE=$BD$2:$BD$200,ROW($BD$2:$BD$200)-ROW(BE198)+1),ROW(197:197))),"")</f>
        <v/>
      </c>
    </row>
    <row r="199" spans="1:58">
      <c r="A199" s="223" t="s">
        <v>648</v>
      </c>
      <c r="B199" s="224" t="s">
        <v>656</v>
      </c>
      <c r="C199" s="225">
        <v>2004</v>
      </c>
      <c r="D199" s="226" t="s">
        <v>418</v>
      </c>
      <c r="F199" s="52" t="str">
        <f>IFERROR(INDEX('Stage 2 System Breakdown'!$B$12:$B$200,MATCH(0,INDEX(COUNTIF($F$1:F198,'Stage 2 System Breakdown'!$B$12:$B$200),0,0),0)),"")</f>
        <v/>
      </c>
      <c r="G199" s="52" t="str">
        <f>IFERROR(INDEX('Stage 2 System Breakdown'!$D$12:$D$200,MATCH(0,INDEX(COUNTIF($G$1:G198,'Stage 2 System Breakdown'!$D$12:$D$200),0,0),0)),"")</f>
        <v/>
      </c>
      <c r="H199" s="52" t="str">
        <f>IFERROR(INDEX('Stage 2 System Breakdown'!$F$12:$F$200,MATCH(0,INDEX(COUNTIF($H$1:H198,'Stage 2 System Breakdown'!$F$12:$F$200),0,0),0)),"")</f>
        <v/>
      </c>
      <c r="L199" s="69" t="str" cm="1">
        <f t="array" ref="L199">IFERROR(INDEX('Stage 1 Requirements Definition'!$E$12:$E$200,MATCH(0,INDEX(COUNTIF($L$1:L198,'Stage 1 Requirements Definition'!$E$12:$E$200),0,0),0)),"")</f>
        <v/>
      </c>
      <c r="AC199" s="52">
        <f>COUNTIF('Stage 2 FMECA'!$G$13:$G$201,AB199)</f>
        <v>0</v>
      </c>
      <c r="AE199" s="52" t="str">
        <f t="array" ref="AE199">IFERROR(INDEX($AB$2:$AB$504,SMALL(IF($AC$2:$AC$504&lt;&gt;0,ROW($AB$2:$AB$504)-ROW($AB$2)+1),ROWS($AB$2:AB199))),"")</f>
        <v/>
      </c>
      <c r="AF199" s="52" t="str">
        <f t="shared" si="17"/>
        <v/>
      </c>
      <c r="AJ199" s="67" t="str">
        <f t="shared" ca="1" si="18"/>
        <v/>
      </c>
      <c r="AK199" s="65" t="str">
        <f t="shared" ca="1" si="19"/>
        <v/>
      </c>
      <c r="AL199" s="65" t="str">
        <f t="shared" ca="1" si="20"/>
        <v/>
      </c>
      <c r="AX199" s="52" t="s">
        <v>503</v>
      </c>
      <c r="AZ199" s="52" t="str">
        <f>IF(ISNUMBER(SEARCH('Standard Search'!$C$11,HiddenSheet!B199)),HiddenSheet!B199,"")</f>
        <v/>
      </c>
      <c r="BA199" s="52" t="str">
        <f t="array" ref="BA199">IFERROR(INDEX($AZ$2:$AZ$504,SMALL(IF($AZ$2:$AZ$504&lt;&gt;"",ROW($AZ$2:$AZ$504)-ROW($AZ$2)+1,""),ROW(BA199)-ROW($BA$2)+1)),"")</f>
        <v/>
      </c>
      <c r="BD199" s="52" t="b">
        <v>0</v>
      </c>
      <c r="BE199" s="52" t="str">
        <f t="array" ref="BE199">IFERROR(INDEX('Stage 3 TQP'!B207:B394,SMALL(IF(TRUE=$BD$2:$BD$200,ROW($BD$2:$BD$200)-ROW(BD199)+1),ROW(198:198))),"")</f>
        <v/>
      </c>
      <c r="BF199" s="52" t="str">
        <f t="array" ref="BF199">IFERROR(INDEX('Stage 3 TQP'!G202:G394,SMALL(IF(TRUE=$BD$2:$BD$200,ROW($BD$2:$BD$200)-ROW(BE199)+1),ROW(198:198))),"")</f>
        <v/>
      </c>
    </row>
    <row r="200" spans="1:58">
      <c r="A200" s="223" t="s">
        <v>648</v>
      </c>
      <c r="B200" s="224" t="s">
        <v>657</v>
      </c>
      <c r="C200" s="225">
        <v>1995</v>
      </c>
      <c r="D200" s="226" t="s">
        <v>370</v>
      </c>
      <c r="F200" s="52" t="str">
        <f>IFERROR(INDEX('Stage 2 System Breakdown'!$B$12:$B$200,MATCH(0,INDEX(COUNTIF($F$1:F199,'Stage 2 System Breakdown'!$B$12:$B$200),0,0),0)),"")</f>
        <v/>
      </c>
      <c r="G200" s="52" t="str">
        <f>IFERROR(INDEX('Stage 2 System Breakdown'!$D$12:$D$200,MATCH(0,INDEX(COUNTIF($G$1:G199,'Stage 2 System Breakdown'!$D$12:$D$200),0,0),0)),"")</f>
        <v/>
      </c>
      <c r="H200" s="52" t="str">
        <f>IFERROR(INDEX('Stage 2 System Breakdown'!$F$12:$F$200,MATCH(0,INDEX(COUNTIF($H$1:H199,'Stage 2 System Breakdown'!$F$12:$F$200),0,0),0)),"")</f>
        <v/>
      </c>
      <c r="L200" s="69" t="str" cm="1">
        <f t="array" ref="L200">IFERROR(INDEX('Stage 1 Requirements Definition'!$E$12:$E$200,MATCH(0,INDEX(COUNTIF($L$1:L199,'Stage 1 Requirements Definition'!$E$12:$E$200),0,0),0)),"")</f>
        <v/>
      </c>
      <c r="AC200" s="52">
        <f>COUNTIF('Stage 2 FMECA'!$G$13:$G$201,AB200)</f>
        <v>0</v>
      </c>
      <c r="AE200" s="52" t="str">
        <f t="array" ref="AE200">IFERROR(INDEX($AB$2:$AB$504,SMALL(IF($AC$2:$AC$504&lt;&gt;0,ROW($AB$2:$AB$504)-ROW($AB$2)+1),ROWS($AB$2:AB200))),"")</f>
        <v/>
      </c>
      <c r="AF200" s="52" t="str">
        <f t="shared" si="17"/>
        <v/>
      </c>
      <c r="AJ200" s="67" t="str">
        <f t="shared" ca="1" si="18"/>
        <v/>
      </c>
      <c r="AK200" s="65" t="str">
        <f t="shared" ca="1" si="19"/>
        <v/>
      </c>
      <c r="AL200" s="65" t="str">
        <f t="shared" ca="1" si="20"/>
        <v/>
      </c>
      <c r="AX200" s="52" t="s">
        <v>503</v>
      </c>
      <c r="AZ200" s="52" t="str">
        <f>IF(ISNUMBER(SEARCH('Standard Search'!$C$11,HiddenSheet!B200)),HiddenSheet!B200,"")</f>
        <v/>
      </c>
      <c r="BA200" s="52" t="str">
        <f t="array" ref="BA200">IFERROR(INDEX($AZ$2:$AZ$504,SMALL(IF($AZ$2:$AZ$504&lt;&gt;"",ROW($AZ$2:$AZ$504)-ROW($AZ$2)+1,""),ROW(BA200)-ROW($BA$2)+1)),"")</f>
        <v/>
      </c>
      <c r="BD200" s="52" t="b">
        <v>0</v>
      </c>
      <c r="BE200" s="52" t="str">
        <f t="array" ref="BE200">IFERROR(INDEX('Stage 3 TQP'!B208:B395,SMALL(IF(TRUE=$BD$2:$BD$200,ROW($BD$2:$BD$200)-ROW(BD200)+1),ROW(199:199))),"")</f>
        <v/>
      </c>
      <c r="BF200" s="52" t="str">
        <f t="array" ref="BF200">IFERROR(INDEX('Stage 3 TQP'!G203:G395,SMALL(IF(TRUE=$BD$2:$BD$200,ROW($BD$2:$BD$200)-ROW(BE200)+1),ROW(199:199))),"")</f>
        <v/>
      </c>
    </row>
    <row r="201" spans="1:58">
      <c r="A201" s="223" t="s">
        <v>648</v>
      </c>
      <c r="B201" s="224" t="s">
        <v>658</v>
      </c>
      <c r="C201" s="225">
        <v>2006</v>
      </c>
      <c r="D201" s="226" t="s">
        <v>370</v>
      </c>
      <c r="F201" s="52" t="str">
        <f>IFERROR(INDEX('Stage 2 System Breakdown'!$B$12:$B$200,MATCH(0,INDEX(COUNTIF($F$1:F200,'Stage 2 System Breakdown'!$B$12:$B$200),0,0),0)),"")</f>
        <v/>
      </c>
      <c r="G201" s="52" t="str">
        <f>IFERROR(INDEX('Stage 2 System Breakdown'!$D$12:$D$200,MATCH(0,INDEX(COUNTIF($G$1:G200,'Stage 2 System Breakdown'!$D$12:$D$200),0,0),0)),"")</f>
        <v/>
      </c>
      <c r="H201" s="52" t="str">
        <f>IFERROR(INDEX('Stage 2 System Breakdown'!$F$12:$F$200,MATCH(0,INDEX(COUNTIF($H$1:H200,'Stage 2 System Breakdown'!$F$12:$F$200),0,0),0)),"")</f>
        <v/>
      </c>
      <c r="L201" s="69" t="str" cm="1">
        <f t="array" ref="L201">IFERROR(INDEX('Stage 1 Requirements Definition'!$E$12:$E$200,MATCH(0,INDEX(COUNTIF($L$1:L200,'Stage 1 Requirements Definition'!$E$12:$E$200),0,0),0)),"")</f>
        <v/>
      </c>
      <c r="AE201" s="52" t="str">
        <f t="array" ref="AE201">IFERROR(INDEX($AB$2:$AB$504,SMALL(IF($AC$2:$AC$504&lt;&gt;0,ROW($AB$2:$AB$504)-ROW($AB$2)+1),ROWS($AB$2:AB201))),"")</f>
        <v/>
      </c>
      <c r="AF201" s="52" t="str">
        <f t="shared" si="17"/>
        <v/>
      </c>
      <c r="AJ201" s="67" t="str">
        <f t="shared" ca="1" si="18"/>
        <v/>
      </c>
      <c r="AK201" s="65" t="str">
        <f t="shared" ca="1" si="19"/>
        <v/>
      </c>
      <c r="AL201" s="65" t="str">
        <f t="shared" ca="1" si="20"/>
        <v/>
      </c>
      <c r="AZ201" s="52" t="str">
        <f>IF(ISNUMBER(SEARCH('Standard Search'!$C$11,HiddenSheet!B201)),HiddenSheet!B201,"")</f>
        <v/>
      </c>
      <c r="BA201" s="52" t="str">
        <f t="array" ref="BA201">IFERROR(INDEX($AZ$2:$AZ$504,SMALL(IF($AZ$2:$AZ$504&lt;&gt;"",ROW($AZ$2:$AZ$504)-ROW($AZ$2)+1,""),ROW(BA201)-ROW($BA$2)+1)),"")</f>
        <v/>
      </c>
    </row>
    <row r="202" spans="1:58">
      <c r="A202" s="223" t="s">
        <v>648</v>
      </c>
      <c r="B202" s="224" t="s">
        <v>659</v>
      </c>
      <c r="C202" s="225">
        <v>2020</v>
      </c>
      <c r="D202" s="226" t="s">
        <v>370</v>
      </c>
      <c r="F202" s="52" t="str">
        <f>IFERROR(INDEX('Stage 2 System Breakdown'!$B$12:$B$200,MATCH(0,INDEX(COUNTIF($F$1:F201,'Stage 2 System Breakdown'!$B$12:$B$200),0,0),0)),"")</f>
        <v/>
      </c>
      <c r="G202" s="52" t="str">
        <f>IFERROR(INDEX('Stage 2 System Breakdown'!$D$12:$D$200,MATCH(0,INDEX(COUNTIF($G$1:G201,'Stage 2 System Breakdown'!$D$12:$D$200),0,0),0)),"")</f>
        <v/>
      </c>
      <c r="H202" s="52" t="str">
        <f>IFERROR(INDEX('Stage 2 System Breakdown'!$F$12:$F$200,MATCH(0,INDEX(COUNTIF($H$1:H201,'Stage 2 System Breakdown'!$F$12:$F$200),0,0),0)),"")</f>
        <v/>
      </c>
      <c r="L202" s="69" t="str" cm="1">
        <f t="array" ref="L202">IFERROR(INDEX('Stage 1 Requirements Definition'!$E$12:$E$200,MATCH(0,INDEX(COUNTIF($L$1:L201,'Stage 1 Requirements Definition'!$E$12:$E$200),0,0),0)),"")</f>
        <v/>
      </c>
      <c r="AE202" s="52" t="str">
        <f t="array" ref="AE202">IFERROR(INDEX($AB$2:$AB$504,SMALL(IF($AC$2:$AC$504&lt;&gt;0,ROW($AB$2:$AB$504)-ROW($AB$2)+1),ROWS($AB$2:AB202))),"")</f>
        <v/>
      </c>
      <c r="AF202" s="52" t="str">
        <f t="shared" si="17"/>
        <v/>
      </c>
      <c r="AJ202" s="67" t="str">
        <f t="shared" ca="1" si="18"/>
        <v/>
      </c>
      <c r="AK202" s="65" t="str">
        <f t="shared" ca="1" si="19"/>
        <v/>
      </c>
      <c r="AL202" s="65" t="str">
        <f t="shared" ca="1" si="20"/>
        <v/>
      </c>
      <c r="AZ202" s="52" t="str">
        <f>IF(ISNUMBER(SEARCH('Standard Search'!$C$11,HiddenSheet!B202)),HiddenSheet!B202,"")</f>
        <v/>
      </c>
      <c r="BA202" s="52" t="str">
        <f t="array" ref="BA202">IFERROR(INDEX($AZ$2:$AZ$504,SMALL(IF($AZ$2:$AZ$504&lt;&gt;"",ROW($AZ$2:$AZ$504)-ROW($AZ$2)+1,""),ROW(BA202)-ROW($BA$2)+1)),"")</f>
        <v/>
      </c>
    </row>
    <row r="203" spans="1:58">
      <c r="A203" s="223" t="s">
        <v>648</v>
      </c>
      <c r="B203" s="224" t="s">
        <v>660</v>
      </c>
      <c r="C203" s="225">
        <v>2004</v>
      </c>
      <c r="D203" s="226" t="s">
        <v>425</v>
      </c>
      <c r="F203" s="52" t="str">
        <f>IFERROR(INDEX('Stage 2 System Breakdown'!$B$12:$B$200,MATCH(0,INDEX(COUNTIF($F$1:F202,'Stage 2 System Breakdown'!$B$12:$B$200),0,0),0)),"")</f>
        <v/>
      </c>
      <c r="G203" s="52" t="str">
        <f>IFERROR(INDEX('Stage 2 System Breakdown'!$D$12:$D$200,MATCH(0,INDEX(COUNTIF($G$1:G202,'Stage 2 System Breakdown'!$D$12:$D$200),0,0),0)),"")</f>
        <v/>
      </c>
      <c r="H203" s="52" t="str">
        <f>IFERROR(INDEX('Stage 2 System Breakdown'!$F$12:$F$200,MATCH(0,INDEX(COUNTIF($H$1:H202,'Stage 2 System Breakdown'!$F$12:$F$200),0,0),0)),"")</f>
        <v/>
      </c>
      <c r="L203" s="69" t="str" cm="1">
        <f t="array" ref="L203">IFERROR(INDEX('Stage 1 Requirements Definition'!$E$12:$E$200,MATCH(0,INDEX(COUNTIF($L$1:L202,'Stage 1 Requirements Definition'!$E$12:$E$200),0,0),0)),"")</f>
        <v/>
      </c>
      <c r="AE203" s="52" t="str">
        <f t="array" ref="AE203">IFERROR(INDEX($AB$2:$AB$504,SMALL(IF($AC$2:$AC$504&lt;&gt;0,ROW($AB$2:$AB$504)-ROW($AB$2)+1),ROWS($AB$2:AB203))),"")</f>
        <v/>
      </c>
      <c r="AF203" s="52" t="str">
        <f t="shared" si="17"/>
        <v/>
      </c>
      <c r="AJ203" s="67" t="str">
        <f t="shared" ca="1" si="18"/>
        <v/>
      </c>
      <c r="AK203" s="65" t="str">
        <f t="shared" ca="1" si="19"/>
        <v/>
      </c>
      <c r="AL203" s="65" t="str">
        <f t="shared" ca="1" si="20"/>
        <v/>
      </c>
      <c r="AZ203" s="52" t="str">
        <f>IF(ISNUMBER(SEARCH('Standard Search'!$C$11,HiddenSheet!B203)),HiddenSheet!B203,"")</f>
        <v/>
      </c>
      <c r="BA203" s="52" t="str">
        <f t="array" ref="BA203">IFERROR(INDEX($AZ$2:$AZ$504,SMALL(IF($AZ$2:$AZ$504&lt;&gt;"",ROW($AZ$2:$AZ$504)-ROW($AZ$2)+1,""),ROW(BA203)-ROW($BA$2)+1)),"")</f>
        <v/>
      </c>
    </row>
    <row r="204" spans="1:58">
      <c r="A204" s="223" t="s">
        <v>648</v>
      </c>
      <c r="B204" s="224" t="s">
        <v>661</v>
      </c>
      <c r="C204" s="225">
        <v>2004</v>
      </c>
      <c r="D204" s="226" t="s">
        <v>370</v>
      </c>
      <c r="F204" s="52" t="str">
        <f>IFERROR(INDEX('Stage 2 System Breakdown'!$B$12:$B$200,MATCH(0,INDEX(COUNTIF($F$1:F203,'Stage 2 System Breakdown'!$B$12:$B$200),0,0),0)),"")</f>
        <v/>
      </c>
      <c r="G204" s="52" t="str">
        <f>IFERROR(INDEX('Stage 2 System Breakdown'!$D$12:$D$200,MATCH(0,INDEX(COUNTIF($G$1:G203,'Stage 2 System Breakdown'!$D$12:$D$200),0,0),0)),"")</f>
        <v/>
      </c>
      <c r="H204" s="52" t="str">
        <f>IFERROR(INDEX('Stage 2 System Breakdown'!$F$12:$F$200,MATCH(0,INDEX(COUNTIF($H$1:H203,'Stage 2 System Breakdown'!$F$12:$F$200),0,0),0)),"")</f>
        <v/>
      </c>
      <c r="L204" s="69" t="str" cm="1">
        <f t="array" ref="L204">IFERROR(INDEX('Stage 1 Requirements Definition'!$E$12:$E$200,MATCH(0,INDEX(COUNTIF($L$1:L203,'Stage 1 Requirements Definition'!$E$12:$E$200),0,0),0)),"")</f>
        <v/>
      </c>
      <c r="AE204" s="52" t="str">
        <f t="array" ref="AE204">IFERROR(INDEX($AB$2:$AB$504,SMALL(IF($AC$2:$AC$504&lt;&gt;0,ROW($AB$2:$AB$504)-ROW($AB$2)+1),ROWS($AB$2:AB204))),"")</f>
        <v/>
      </c>
      <c r="AF204" s="52" t="str">
        <f t="shared" si="17"/>
        <v/>
      </c>
      <c r="AJ204" s="67" t="str">
        <f t="shared" ca="1" si="18"/>
        <v/>
      </c>
      <c r="AK204" s="65" t="str">
        <f t="shared" ca="1" si="19"/>
        <v/>
      </c>
      <c r="AL204" s="65" t="str">
        <f t="shared" ca="1" si="20"/>
        <v/>
      </c>
      <c r="AZ204" s="52" t="str">
        <f>IF(ISNUMBER(SEARCH('Standard Search'!$C$11,HiddenSheet!B204)),HiddenSheet!B204,"")</f>
        <v/>
      </c>
      <c r="BA204" s="52" t="str">
        <f t="array" ref="BA204">IFERROR(INDEX($AZ$2:$AZ$504,SMALL(IF($AZ$2:$AZ$504&lt;&gt;"",ROW($AZ$2:$AZ$504)-ROW($AZ$2)+1,""),ROW(BA204)-ROW($BA$2)+1)),"")</f>
        <v/>
      </c>
    </row>
    <row r="205" spans="1:58">
      <c r="A205" s="223" t="s">
        <v>648</v>
      </c>
      <c r="B205" s="224" t="s">
        <v>662</v>
      </c>
      <c r="C205" s="225">
        <v>2013</v>
      </c>
      <c r="D205" s="218" t="s">
        <v>477</v>
      </c>
      <c r="F205" s="52" t="str">
        <f>IFERROR(INDEX('Stage 2 System Breakdown'!$B$12:$B$200,MATCH(0,INDEX(COUNTIF($F$1:F204,'Stage 2 System Breakdown'!$B$12:$B$200),0,0),0)),"")</f>
        <v/>
      </c>
      <c r="G205" s="52" t="str">
        <f>IFERROR(INDEX('Stage 2 System Breakdown'!$D$12:$D$200,MATCH(0,INDEX(COUNTIF($G$1:G204,'Stage 2 System Breakdown'!$D$12:$D$200),0,0),0)),"")</f>
        <v/>
      </c>
      <c r="H205" s="52" t="str">
        <f>IFERROR(INDEX('Stage 2 System Breakdown'!$F$12:$F$200,MATCH(0,INDEX(COUNTIF($H$1:H204,'Stage 2 System Breakdown'!$F$12:$F$200),0,0),0)),"")</f>
        <v/>
      </c>
      <c r="L205" s="69" t="str" cm="1">
        <f t="array" ref="L205">IFERROR(INDEX('Stage 1 Requirements Definition'!$E$12:$E$200,MATCH(0,INDEX(COUNTIF($L$1:L204,'Stage 1 Requirements Definition'!$E$12:$E$200),0,0),0)),"")</f>
        <v/>
      </c>
      <c r="AE205" s="52" t="str">
        <f t="array" ref="AE205">IFERROR(INDEX($AB$2:$AB$504,SMALL(IF($AC$2:$AC$504&lt;&gt;0,ROW($AB$2:$AB$504)-ROW($AB$2)+1),ROWS($AB$2:AB205))),"")</f>
        <v/>
      </c>
      <c r="AF205" s="52" t="str">
        <f t="shared" si="17"/>
        <v/>
      </c>
      <c r="AJ205" s="67" t="str">
        <f t="shared" ca="1" si="18"/>
        <v/>
      </c>
      <c r="AK205" s="65" t="str">
        <f t="shared" ca="1" si="19"/>
        <v/>
      </c>
      <c r="AL205" s="65" t="str">
        <f t="shared" ca="1" si="20"/>
        <v/>
      </c>
      <c r="AZ205" s="52" t="str">
        <f>IF(ISNUMBER(SEARCH('Standard Search'!$C$11,HiddenSheet!B205)),HiddenSheet!B205,"")</f>
        <v/>
      </c>
      <c r="BA205" s="52" t="str">
        <f t="array" ref="BA205">IFERROR(INDEX($AZ$2:$AZ$504,SMALL(IF($AZ$2:$AZ$504&lt;&gt;"",ROW($AZ$2:$AZ$504)-ROW($AZ$2)+1,""),ROW(BA205)-ROW($BA$2)+1)),"")</f>
        <v/>
      </c>
    </row>
    <row r="206" spans="1:58">
      <c r="A206" s="223" t="s">
        <v>648</v>
      </c>
      <c r="B206" s="227" t="s">
        <v>663</v>
      </c>
      <c r="C206" s="228">
        <v>2000</v>
      </c>
      <c r="D206" s="226" t="s">
        <v>411</v>
      </c>
      <c r="F206" s="52" t="str">
        <f>IFERROR(INDEX('Stage 2 System Breakdown'!$B$12:$B$200,MATCH(0,INDEX(COUNTIF($F$1:F205,'Stage 2 System Breakdown'!$B$12:$B$200),0,0),0)),"")</f>
        <v/>
      </c>
      <c r="G206" s="52" t="str">
        <f>IFERROR(INDEX('Stage 2 System Breakdown'!$D$12:$D$200,MATCH(0,INDEX(COUNTIF($G$1:G205,'Stage 2 System Breakdown'!$D$12:$D$200),0,0),0)),"")</f>
        <v/>
      </c>
      <c r="H206" s="52" t="str">
        <f>IFERROR(INDEX('Stage 2 System Breakdown'!$F$12:$F$200,MATCH(0,INDEX(COUNTIF($H$1:H205,'Stage 2 System Breakdown'!$F$12:$F$200),0,0),0)),"")</f>
        <v/>
      </c>
      <c r="L206" s="69" t="str" cm="1">
        <f t="array" ref="L206">IFERROR(INDEX('Stage 1 Requirements Definition'!$E$12:$E$200,MATCH(0,INDEX(COUNTIF($L$1:L205,'Stage 1 Requirements Definition'!$E$12:$E$200),0,0),0)),"")</f>
        <v/>
      </c>
      <c r="AE206" s="52" t="str">
        <f t="array" ref="AE206">IFERROR(INDEX($AB$2:$AB$504,SMALL(IF($AC$2:$AC$504&lt;&gt;0,ROW($AB$2:$AB$504)-ROW($AB$2)+1),ROWS($AB$2:AB206))),"")</f>
        <v/>
      </c>
      <c r="AF206" s="52" t="str">
        <f t="shared" si="17"/>
        <v/>
      </c>
      <c r="AJ206" s="67" t="str">
        <f t="shared" ca="1" si="18"/>
        <v/>
      </c>
      <c r="AK206" s="65" t="str">
        <f t="shared" ca="1" si="19"/>
        <v/>
      </c>
      <c r="AL206" s="65" t="str">
        <f t="shared" ca="1" si="20"/>
        <v/>
      </c>
      <c r="AZ206" s="52" t="str">
        <f>IF(ISNUMBER(SEARCH('Standard Search'!$C$11,HiddenSheet!B206)),HiddenSheet!B206,"")</f>
        <v/>
      </c>
      <c r="BA206" s="52" t="str">
        <f t="array" ref="BA206">IFERROR(INDEX($AZ$2:$AZ$504,SMALL(IF($AZ$2:$AZ$504&lt;&gt;"",ROW($AZ$2:$AZ$504)-ROW($AZ$2)+1,""),ROW(BA206)-ROW($BA$2)+1)),"")</f>
        <v/>
      </c>
    </row>
    <row r="207" spans="1:58">
      <c r="A207" s="223" t="s">
        <v>648</v>
      </c>
      <c r="B207" s="227" t="s">
        <v>664</v>
      </c>
      <c r="C207" s="228">
        <v>2016</v>
      </c>
      <c r="D207" s="226" t="s">
        <v>411</v>
      </c>
      <c r="F207" s="52" t="str">
        <f>IFERROR(INDEX('Stage 2 System Breakdown'!$B$12:$B$200,MATCH(0,INDEX(COUNTIF($F$1:F206,'Stage 2 System Breakdown'!$B$12:$B$200),0,0),0)),"")</f>
        <v/>
      </c>
      <c r="G207" s="52" t="str">
        <f>IFERROR(INDEX('Stage 2 System Breakdown'!$D$12:$D$200,MATCH(0,INDEX(COUNTIF($G$1:G206,'Stage 2 System Breakdown'!$D$12:$D$200),0,0),0)),"")</f>
        <v/>
      </c>
      <c r="H207" s="52" t="str">
        <f>IFERROR(INDEX('Stage 2 System Breakdown'!$F$12:$F$200,MATCH(0,INDEX(COUNTIF($H$1:H206,'Stage 2 System Breakdown'!$F$12:$F$200),0,0),0)),"")</f>
        <v/>
      </c>
      <c r="L207" s="69" t="str" cm="1">
        <f t="array" ref="L207">IFERROR(INDEX('Stage 1 Requirements Definition'!$E$12:$E$200,MATCH(0,INDEX(COUNTIF($L$1:L206,'Stage 1 Requirements Definition'!$E$12:$E$200),0,0),0)),"")</f>
        <v/>
      </c>
      <c r="AE207" s="52" t="str">
        <f t="array" ref="AE207">IFERROR(INDEX($AB$2:$AB$504,SMALL(IF($AC$2:$AC$504&lt;&gt;0,ROW($AB$2:$AB$504)-ROW($AB$2)+1),ROWS($AB$2:AB207))),"")</f>
        <v/>
      </c>
      <c r="AF207" s="52" t="str">
        <f t="shared" si="17"/>
        <v/>
      </c>
      <c r="AJ207" s="67" t="str">
        <f t="shared" ca="1" si="18"/>
        <v/>
      </c>
      <c r="AK207" s="65" t="str">
        <f t="shared" ca="1" si="19"/>
        <v/>
      </c>
      <c r="AL207" s="65" t="str">
        <f t="shared" ca="1" si="20"/>
        <v/>
      </c>
      <c r="AZ207" s="52" t="str">
        <f>IF(ISNUMBER(SEARCH('Standard Search'!$C$11,HiddenSheet!B207)),HiddenSheet!B207,"")</f>
        <v/>
      </c>
      <c r="BA207" s="52" t="str">
        <f t="array" ref="BA207">IFERROR(INDEX($AZ$2:$AZ$504,SMALL(IF($AZ$2:$AZ$504&lt;&gt;"",ROW($AZ$2:$AZ$504)-ROW($AZ$2)+1,""),ROW(BA207)-ROW($BA$2)+1)),"")</f>
        <v/>
      </c>
    </row>
    <row r="208" spans="1:58">
      <c r="A208" s="223" t="s">
        <v>648</v>
      </c>
      <c r="B208" s="227" t="s">
        <v>665</v>
      </c>
      <c r="C208" s="228">
        <v>2000</v>
      </c>
      <c r="D208" s="218" t="s">
        <v>473</v>
      </c>
      <c r="F208" s="52" t="str">
        <f>IFERROR(INDEX('Stage 2 System Breakdown'!$B$12:$B$200,MATCH(0,INDEX(COUNTIF($F$1:F207,'Stage 2 System Breakdown'!$B$12:$B$200),0,0),0)),"")</f>
        <v/>
      </c>
      <c r="G208" s="52" t="str">
        <f>IFERROR(INDEX('Stage 2 System Breakdown'!$D$12:$D$200,MATCH(0,INDEX(COUNTIF($G$1:G207,'Stage 2 System Breakdown'!$D$12:$D$200),0,0),0)),"")</f>
        <v/>
      </c>
      <c r="H208" s="52" t="str">
        <f>IFERROR(INDEX('Stage 2 System Breakdown'!$F$12:$F$200,MATCH(0,INDEX(COUNTIF($H$1:H207,'Stage 2 System Breakdown'!$F$12:$F$200),0,0),0)),"")</f>
        <v/>
      </c>
      <c r="L208" s="69" t="str" cm="1">
        <f t="array" ref="L208">IFERROR(INDEX('Stage 1 Requirements Definition'!$E$12:$E$200,MATCH(0,INDEX(COUNTIF($L$1:L207,'Stage 1 Requirements Definition'!$E$12:$E$200),0,0),0)),"")</f>
        <v/>
      </c>
      <c r="AE208" s="52" t="str">
        <f t="array" ref="AE208">IFERROR(INDEX($AB$2:$AB$504,SMALL(IF($AC$2:$AC$504&lt;&gt;0,ROW($AB$2:$AB$504)-ROW($AB$2)+1),ROWS($AB$2:AB208))),"")</f>
        <v/>
      </c>
      <c r="AF208" s="52" t="str">
        <f t="shared" si="17"/>
        <v/>
      </c>
      <c r="AJ208" s="67" t="str">
        <f t="shared" ca="1" si="18"/>
        <v/>
      </c>
      <c r="AK208" s="65" t="str">
        <f t="shared" ca="1" si="19"/>
        <v/>
      </c>
      <c r="AL208" s="65" t="str">
        <f t="shared" ca="1" si="20"/>
        <v/>
      </c>
      <c r="AZ208" s="52" t="str">
        <f>IF(ISNUMBER(SEARCH('Standard Search'!$C$11,HiddenSheet!B208)),HiddenSheet!B208,"")</f>
        <v/>
      </c>
      <c r="BA208" s="52" t="str">
        <f t="array" ref="BA208">IFERROR(INDEX($AZ$2:$AZ$504,SMALL(IF($AZ$2:$AZ$504&lt;&gt;"",ROW($AZ$2:$AZ$504)-ROW($AZ$2)+1,""),ROW(BA208)-ROW($BA$2)+1)),"")</f>
        <v/>
      </c>
    </row>
    <row r="209" spans="1:53">
      <c r="A209" s="223" t="s">
        <v>648</v>
      </c>
      <c r="B209" s="224" t="s">
        <v>666</v>
      </c>
      <c r="C209" s="225">
        <v>2016</v>
      </c>
      <c r="D209" s="226" t="s">
        <v>411</v>
      </c>
      <c r="F209" s="52" t="str">
        <f>IFERROR(INDEX('Stage 2 System Breakdown'!$B$12:$B$200,MATCH(0,INDEX(COUNTIF($F$1:F208,'Stage 2 System Breakdown'!$B$12:$B$200),0,0),0)),"")</f>
        <v/>
      </c>
      <c r="G209" s="52" t="str">
        <f>IFERROR(INDEX('Stage 2 System Breakdown'!$D$12:$D$200,MATCH(0,INDEX(COUNTIF($G$1:G208,'Stage 2 System Breakdown'!$D$12:$D$200),0,0),0)),"")</f>
        <v/>
      </c>
      <c r="H209" s="52" t="str">
        <f>IFERROR(INDEX('Stage 2 System Breakdown'!$F$12:$F$200,MATCH(0,INDEX(COUNTIF($H$1:H208,'Stage 2 System Breakdown'!$F$12:$F$200),0,0),0)),"")</f>
        <v/>
      </c>
      <c r="L209" s="69" t="str" cm="1">
        <f t="array" ref="L209">IFERROR(INDEX('Stage 1 Requirements Definition'!$E$12:$E$200,MATCH(0,INDEX(COUNTIF($L$1:L208,'Stage 1 Requirements Definition'!$E$12:$E$200),0,0),0)),"")</f>
        <v/>
      </c>
      <c r="AE209" s="52" t="str">
        <f t="array" ref="AE209">IFERROR(INDEX($AB$2:$AB$504,SMALL(IF($AC$2:$AC$504&lt;&gt;0,ROW($AB$2:$AB$504)-ROW($AB$2)+1),ROWS($AB$2:AB209))),"")</f>
        <v/>
      </c>
      <c r="AF209" s="52" t="str">
        <f t="shared" si="17"/>
        <v/>
      </c>
      <c r="AJ209" s="67" t="str">
        <f t="shared" ca="1" si="18"/>
        <v/>
      </c>
      <c r="AK209" s="65" t="str">
        <f t="shared" ca="1" si="19"/>
        <v/>
      </c>
      <c r="AL209" s="65" t="str">
        <f t="shared" ca="1" si="20"/>
        <v/>
      </c>
      <c r="AZ209" s="52" t="str">
        <f>IF(ISNUMBER(SEARCH('Standard Search'!$C$11,HiddenSheet!B209)),HiddenSheet!B209,"")</f>
        <v/>
      </c>
      <c r="BA209" s="52" t="str">
        <f t="array" ref="BA209">IFERROR(INDEX($AZ$2:$AZ$504,SMALL(IF($AZ$2:$AZ$504&lt;&gt;"",ROW($AZ$2:$AZ$504)-ROW($AZ$2)+1,""),ROW(BA209)-ROW($BA$2)+1)),"")</f>
        <v/>
      </c>
    </row>
    <row r="210" spans="1:53">
      <c r="A210" s="223" t="s">
        <v>648</v>
      </c>
      <c r="B210" s="224" t="s">
        <v>667</v>
      </c>
      <c r="C210" s="225">
        <v>2018</v>
      </c>
      <c r="D210" s="226" t="s">
        <v>411</v>
      </c>
      <c r="F210" s="52" t="str">
        <f>IFERROR(INDEX('Stage 2 System Breakdown'!$B$12:$B$200,MATCH(0,INDEX(COUNTIF($F$1:F209,'Stage 2 System Breakdown'!$B$12:$B$200),0,0),0)),"")</f>
        <v/>
      </c>
      <c r="G210" s="52" t="str">
        <f>IFERROR(INDEX('Stage 2 System Breakdown'!$D$12:$D$200,MATCH(0,INDEX(COUNTIF($G$1:G209,'Stage 2 System Breakdown'!$D$12:$D$200),0,0),0)),"")</f>
        <v/>
      </c>
      <c r="H210" s="52" t="str">
        <f>IFERROR(INDEX('Stage 2 System Breakdown'!$F$12:$F$200,MATCH(0,INDEX(COUNTIF($H$1:H209,'Stage 2 System Breakdown'!$F$12:$F$200),0,0),0)),"")</f>
        <v/>
      </c>
      <c r="L210" s="69" t="str" cm="1">
        <f t="array" ref="L210">IFERROR(INDEX('Stage 1 Requirements Definition'!$E$12:$E$200,MATCH(0,INDEX(COUNTIF($L$1:L209,'Stage 1 Requirements Definition'!$E$12:$E$200),0,0),0)),"")</f>
        <v/>
      </c>
      <c r="AE210" s="52" t="str">
        <f t="array" ref="AE210">IFERROR(INDEX($AB$2:$AB$504,SMALL(IF($AC$2:$AC$504&lt;&gt;0,ROW($AB$2:$AB$504)-ROW($AB$2)+1),ROWS($AB$2:AB210))),"")</f>
        <v/>
      </c>
      <c r="AF210" s="52" t="str">
        <f t="shared" si="17"/>
        <v/>
      </c>
      <c r="AJ210" s="67" t="str">
        <f t="shared" ca="1" si="18"/>
        <v/>
      </c>
      <c r="AK210" s="65" t="str">
        <f t="shared" ca="1" si="19"/>
        <v/>
      </c>
      <c r="AL210" s="65" t="str">
        <f t="shared" ca="1" si="20"/>
        <v/>
      </c>
      <c r="AZ210" s="52" t="str">
        <f>IF(ISNUMBER(SEARCH('Standard Search'!$C$11,HiddenSheet!B210)),HiddenSheet!B210,"")</f>
        <v/>
      </c>
      <c r="BA210" s="52" t="str">
        <f t="array" ref="BA210">IFERROR(INDEX($AZ$2:$AZ$504,SMALL(IF($AZ$2:$AZ$504&lt;&gt;"",ROW($AZ$2:$AZ$504)-ROW($AZ$2)+1,""),ROW(BA210)-ROW($BA$2)+1)),"")</f>
        <v/>
      </c>
    </row>
    <row r="211" spans="1:53">
      <c r="A211" s="223" t="s">
        <v>648</v>
      </c>
      <c r="B211" s="224" t="s">
        <v>668</v>
      </c>
      <c r="C211" s="225">
        <v>2012</v>
      </c>
      <c r="D211" s="226" t="s">
        <v>383</v>
      </c>
      <c r="F211" s="52" t="str">
        <f>IFERROR(INDEX('Stage 2 System Breakdown'!$B$12:$B$200,MATCH(0,INDEX(COUNTIF($F$1:F210,'Stage 2 System Breakdown'!$B$12:$B$200),0,0),0)),"")</f>
        <v/>
      </c>
      <c r="G211" s="52" t="str">
        <f>IFERROR(INDEX('Stage 2 System Breakdown'!$D$12:$D$200,MATCH(0,INDEX(COUNTIF($G$1:G210,'Stage 2 System Breakdown'!$D$12:$D$200),0,0),0)),"")</f>
        <v/>
      </c>
      <c r="H211" s="52" t="str">
        <f>IFERROR(INDEX('Stage 2 System Breakdown'!$F$12:$F$200,MATCH(0,INDEX(COUNTIF($H$1:H210,'Stage 2 System Breakdown'!$F$12:$F$200),0,0),0)),"")</f>
        <v/>
      </c>
      <c r="L211" s="69" t="str" cm="1">
        <f t="array" ref="L211">IFERROR(INDEX('Stage 1 Requirements Definition'!$E$12:$E$200,MATCH(0,INDEX(COUNTIF($L$1:L210,'Stage 1 Requirements Definition'!$E$12:$E$200),0,0),0)),"")</f>
        <v/>
      </c>
      <c r="AE211" s="52" t="str">
        <f t="array" ref="AE211">IFERROR(INDEX($AB$2:$AB$504,SMALL(IF($AC$2:$AC$504&lt;&gt;0,ROW($AB$2:$AB$504)-ROW($AB$2)+1),ROWS($AB$2:AB211))),"")</f>
        <v/>
      </c>
      <c r="AF211" s="52" t="str">
        <f t="shared" si="17"/>
        <v/>
      </c>
      <c r="AJ211" s="67" t="str">
        <f t="shared" ca="1" si="18"/>
        <v/>
      </c>
      <c r="AK211" s="65" t="str">
        <f t="shared" ca="1" si="19"/>
        <v/>
      </c>
      <c r="AL211" s="65" t="str">
        <f t="shared" ca="1" si="20"/>
        <v/>
      </c>
      <c r="AZ211" s="52" t="str">
        <f>IF(ISNUMBER(SEARCH('Standard Search'!$C$11,HiddenSheet!B211)),HiddenSheet!B211,"")</f>
        <v/>
      </c>
      <c r="BA211" s="52" t="str">
        <f t="array" ref="BA211">IFERROR(INDEX($AZ$2:$AZ$504,SMALL(IF($AZ$2:$AZ$504&lt;&gt;"",ROW($AZ$2:$AZ$504)-ROW($AZ$2)+1,""),ROW(BA211)-ROW($BA$2)+1)),"")</f>
        <v/>
      </c>
    </row>
    <row r="212" spans="1:53">
      <c r="A212" s="223" t="s">
        <v>648</v>
      </c>
      <c r="B212" s="224" t="s">
        <v>669</v>
      </c>
      <c r="C212" s="225">
        <v>2021</v>
      </c>
      <c r="D212" s="226" t="s">
        <v>383</v>
      </c>
      <c r="F212" s="52" t="str">
        <f>IFERROR(INDEX('Stage 2 System Breakdown'!$B$12:$B$200,MATCH(0,INDEX(COUNTIF($F$1:F211,'Stage 2 System Breakdown'!$B$12:$B$200),0,0),0)),"")</f>
        <v/>
      </c>
      <c r="G212" s="52" t="str">
        <f>IFERROR(INDEX('Stage 2 System Breakdown'!$D$12:$D$200,MATCH(0,INDEX(COUNTIF($G$1:G211,'Stage 2 System Breakdown'!$D$12:$D$200),0,0),0)),"")</f>
        <v/>
      </c>
      <c r="H212" s="52" t="str">
        <f>IFERROR(INDEX('Stage 2 System Breakdown'!$F$12:$F$200,MATCH(0,INDEX(COUNTIF($H$1:H211,'Stage 2 System Breakdown'!$F$12:$F$200),0,0),0)),"")</f>
        <v/>
      </c>
      <c r="L212" s="69" t="str" cm="1">
        <f t="array" ref="L212">IFERROR(INDEX('Stage 1 Requirements Definition'!$E$12:$E$200,MATCH(0,INDEX(COUNTIF($L$1:L211,'Stage 1 Requirements Definition'!$E$12:$E$200),0,0),0)),"")</f>
        <v/>
      </c>
      <c r="AE212" s="52" t="str">
        <f t="array" ref="AE212">IFERROR(INDEX($AB$2:$AB$504,SMALL(IF($AC$2:$AC$504&lt;&gt;0,ROW($AB$2:$AB$504)-ROW($AB$2)+1),ROWS($AB$2:AB212))),"")</f>
        <v/>
      </c>
      <c r="AF212" s="52" t="str">
        <f t="shared" si="17"/>
        <v/>
      </c>
      <c r="AJ212" s="67" t="str">
        <f t="shared" ca="1" si="18"/>
        <v/>
      </c>
      <c r="AK212" s="65" t="str">
        <f t="shared" ca="1" si="19"/>
        <v/>
      </c>
      <c r="AL212" s="65" t="str">
        <f t="shared" ca="1" si="20"/>
        <v/>
      </c>
      <c r="AZ212" s="52" t="str">
        <f>IF(ISNUMBER(SEARCH('Standard Search'!$C$11,HiddenSheet!B212)),HiddenSheet!B212,"")</f>
        <v/>
      </c>
      <c r="BA212" s="52" t="str">
        <f t="array" ref="BA212">IFERROR(INDEX($AZ$2:$AZ$504,SMALL(IF($AZ$2:$AZ$504&lt;&gt;"",ROW($AZ$2:$AZ$504)-ROW($AZ$2)+1,""),ROW(BA212)-ROW($BA$2)+1)),"")</f>
        <v/>
      </c>
    </row>
    <row r="213" spans="1:53">
      <c r="A213" s="223" t="s">
        <v>648</v>
      </c>
      <c r="B213" s="224" t="s">
        <v>670</v>
      </c>
      <c r="C213" s="225">
        <v>2021</v>
      </c>
      <c r="D213" s="218" t="s">
        <v>383</v>
      </c>
      <c r="F213" s="52" t="str">
        <f>IFERROR(INDEX('Stage 2 System Breakdown'!$B$12:$B$200,MATCH(0,INDEX(COUNTIF($F$1:F212,'Stage 2 System Breakdown'!$B$12:$B$200),0,0),0)),"")</f>
        <v/>
      </c>
      <c r="G213" s="52" t="str">
        <f>IFERROR(INDEX('Stage 2 System Breakdown'!$D$12:$D$200,MATCH(0,INDEX(COUNTIF($G$1:G212,'Stage 2 System Breakdown'!$D$12:$D$200),0,0),0)),"")</f>
        <v/>
      </c>
      <c r="H213" s="52" t="str">
        <f>IFERROR(INDEX('Stage 2 System Breakdown'!$F$12:$F$200,MATCH(0,INDEX(COUNTIF($H$1:H212,'Stage 2 System Breakdown'!$F$12:$F$200),0,0),0)),"")</f>
        <v/>
      </c>
      <c r="L213" s="69" t="str" cm="1">
        <f t="array" ref="L213">IFERROR(INDEX('Stage 1 Requirements Definition'!$E$12:$E$200,MATCH(0,INDEX(COUNTIF($L$1:L212,'Stage 1 Requirements Definition'!$E$12:$E$200),0,0),0)),"")</f>
        <v/>
      </c>
      <c r="AE213" s="52" t="str">
        <f t="array" ref="AE213">IFERROR(INDEX($AB$2:$AB$504,SMALL(IF($AC$2:$AC$504&lt;&gt;0,ROW($AB$2:$AB$504)-ROW($AB$2)+1),ROWS($AB$2:AB213))),"")</f>
        <v/>
      </c>
      <c r="AF213" s="52" t="str">
        <f t="shared" si="17"/>
        <v/>
      </c>
      <c r="AJ213" s="67" t="str">
        <f t="shared" ca="1" si="18"/>
        <v/>
      </c>
      <c r="AK213" s="65" t="str">
        <f t="shared" ca="1" si="19"/>
        <v/>
      </c>
      <c r="AL213" s="65" t="str">
        <f t="shared" ca="1" si="20"/>
        <v/>
      </c>
      <c r="AZ213" s="52" t="str">
        <f>IF(ISNUMBER(SEARCH('Standard Search'!$C$11,HiddenSheet!B213)),HiddenSheet!B213,"")</f>
        <v/>
      </c>
      <c r="BA213" s="52" t="str">
        <f t="array" ref="BA213">IFERROR(INDEX($AZ$2:$AZ$504,SMALL(IF($AZ$2:$AZ$504&lt;&gt;"",ROW($AZ$2:$AZ$504)-ROW($AZ$2)+1,""),ROW(BA213)-ROW($BA$2)+1)),"")</f>
        <v/>
      </c>
    </row>
    <row r="214" spans="1:53">
      <c r="A214" s="223" t="s">
        <v>648</v>
      </c>
      <c r="B214" s="224" t="s">
        <v>671</v>
      </c>
      <c r="C214" s="225">
        <v>2003</v>
      </c>
      <c r="D214" s="218" t="s">
        <v>383</v>
      </c>
      <c r="F214" s="52" t="str">
        <f>IFERROR(INDEX('Stage 2 System Breakdown'!$B$12:$B$200,MATCH(0,INDEX(COUNTIF($F$1:F213,'Stage 2 System Breakdown'!$B$12:$B$200),0,0),0)),"")</f>
        <v/>
      </c>
      <c r="G214" s="52" t="str">
        <f>IFERROR(INDEX('Stage 2 System Breakdown'!$D$12:$D$200,MATCH(0,INDEX(COUNTIF($G$1:G213,'Stage 2 System Breakdown'!$D$12:$D$200),0,0),0)),"")</f>
        <v/>
      </c>
      <c r="H214" s="52" t="str">
        <f>IFERROR(INDEX('Stage 2 System Breakdown'!$F$12:$F$200,MATCH(0,INDEX(COUNTIF($H$1:H213,'Stage 2 System Breakdown'!$F$12:$F$200),0,0),0)),"")</f>
        <v/>
      </c>
      <c r="L214" s="69" t="str" cm="1">
        <f t="array" ref="L214">IFERROR(INDEX('Stage 1 Requirements Definition'!$E$12:$E$200,MATCH(0,INDEX(COUNTIF($L$1:L213,'Stage 1 Requirements Definition'!$E$12:$E$200),0,0),0)),"")</f>
        <v/>
      </c>
      <c r="AE214" s="52" t="str">
        <f t="array" ref="AE214">IFERROR(INDEX($AB$2:$AB$504,SMALL(IF($AC$2:$AC$504&lt;&gt;0,ROW($AB$2:$AB$504)-ROW($AB$2)+1),ROWS($AB$2:AB214))),"")</f>
        <v/>
      </c>
      <c r="AF214" s="52" t="str">
        <f t="shared" si="17"/>
        <v/>
      </c>
      <c r="AJ214" s="67" t="str">
        <f t="shared" ca="1" si="18"/>
        <v/>
      </c>
      <c r="AK214" s="65" t="str">
        <f t="shared" ca="1" si="19"/>
        <v/>
      </c>
      <c r="AL214" s="65" t="str">
        <f t="shared" ca="1" si="20"/>
        <v/>
      </c>
      <c r="AZ214" s="52" t="str">
        <f>IF(ISNUMBER(SEARCH('Standard Search'!$C$11,HiddenSheet!B214)),HiddenSheet!B214,"")</f>
        <v/>
      </c>
      <c r="BA214" s="52" t="str">
        <f t="array" ref="BA214">IFERROR(INDEX($AZ$2:$AZ$504,SMALL(IF($AZ$2:$AZ$504&lt;&gt;"",ROW($AZ$2:$AZ$504)-ROW($AZ$2)+1,""),ROW(BA214)-ROW($BA$2)+1)),"")</f>
        <v/>
      </c>
    </row>
    <row r="215" spans="1:53" ht="30">
      <c r="A215" s="223" t="s">
        <v>672</v>
      </c>
      <c r="B215" s="227" t="s">
        <v>673</v>
      </c>
      <c r="C215" s="228">
        <v>2020</v>
      </c>
      <c r="D215" s="218" t="s">
        <v>471</v>
      </c>
      <c r="F215" s="52" t="str">
        <f>IFERROR(INDEX('Stage 2 System Breakdown'!$B$12:$B$200,MATCH(0,INDEX(COUNTIF($F$1:F214,'Stage 2 System Breakdown'!$B$12:$B$200),0,0),0)),"")</f>
        <v/>
      </c>
      <c r="G215" s="52" t="str">
        <f>IFERROR(INDEX('Stage 2 System Breakdown'!$D$12:$D$200,MATCH(0,INDEX(COUNTIF($G$1:G214,'Stage 2 System Breakdown'!$D$12:$D$200),0,0),0)),"")</f>
        <v/>
      </c>
      <c r="H215" s="52" t="str">
        <f>IFERROR(INDEX('Stage 2 System Breakdown'!$F$12:$F$200,MATCH(0,INDEX(COUNTIF($H$1:H214,'Stage 2 System Breakdown'!$F$12:$F$200),0,0),0)),"")</f>
        <v/>
      </c>
      <c r="L215" s="69" t="str" cm="1">
        <f t="array" ref="L215">IFERROR(INDEX('Stage 1 Requirements Definition'!$E$12:$E$200,MATCH(0,INDEX(COUNTIF($L$1:L214,'Stage 1 Requirements Definition'!$E$12:$E$200),0,0),0)),"")</f>
        <v/>
      </c>
      <c r="AE215" s="52" t="str">
        <f t="array" ref="AE215">IFERROR(INDEX($AB$2:$AB$504,SMALL(IF($AC$2:$AC$504&lt;&gt;0,ROW($AB$2:$AB$504)-ROW($AB$2)+1),ROWS($AB$2:AB215))),"")</f>
        <v/>
      </c>
      <c r="AF215" s="52" t="str">
        <f t="shared" si="17"/>
        <v/>
      </c>
      <c r="AJ215" s="67" t="str">
        <f t="shared" ca="1" si="18"/>
        <v/>
      </c>
      <c r="AK215" s="65" t="str">
        <f t="shared" ca="1" si="19"/>
        <v/>
      </c>
      <c r="AL215" s="65" t="str">
        <f t="shared" ca="1" si="20"/>
        <v/>
      </c>
      <c r="AZ215" s="52" t="str">
        <f>IF(ISNUMBER(SEARCH('Standard Search'!$C$11,HiddenSheet!B215)),HiddenSheet!B215,"")</f>
        <v/>
      </c>
      <c r="BA215" s="52" t="str">
        <f t="array" ref="BA215">IFERROR(INDEX($AZ$2:$AZ$504,SMALL(IF($AZ$2:$AZ$504&lt;&gt;"",ROW($AZ$2:$AZ$504)-ROW($AZ$2)+1,""),ROW(BA215)-ROW($BA$2)+1)),"")</f>
        <v/>
      </c>
    </row>
    <row r="216" spans="1:53">
      <c r="A216" s="215" t="s">
        <v>674</v>
      </c>
      <c r="B216" s="224" t="s">
        <v>675</v>
      </c>
      <c r="C216" s="225">
        <v>2014</v>
      </c>
      <c r="D216" s="218" t="s">
        <v>511</v>
      </c>
      <c r="F216" s="52" t="str">
        <f>IFERROR(INDEX('Stage 2 System Breakdown'!$B$12:$B$200,MATCH(0,INDEX(COUNTIF($F$1:F215,'Stage 2 System Breakdown'!$B$12:$B$200),0,0),0)),"")</f>
        <v/>
      </c>
      <c r="G216" s="52" t="str">
        <f>IFERROR(INDEX('Stage 2 System Breakdown'!$D$12:$D$200,MATCH(0,INDEX(COUNTIF($G$1:G215,'Stage 2 System Breakdown'!$D$12:$D$200),0,0),0)),"")</f>
        <v/>
      </c>
      <c r="H216" s="52" t="str">
        <f>IFERROR(INDEX('Stage 2 System Breakdown'!$F$12:$F$200,MATCH(0,INDEX(COUNTIF($H$1:H215,'Stage 2 System Breakdown'!$F$12:$F$200),0,0),0)),"")</f>
        <v/>
      </c>
      <c r="L216" s="69" t="str" cm="1">
        <f t="array" ref="L216">IFERROR(INDEX('Stage 1 Requirements Definition'!$E$12:$E$200,MATCH(0,INDEX(COUNTIF($L$1:L215,'Stage 1 Requirements Definition'!$E$12:$E$200),0,0),0)),"")</f>
        <v/>
      </c>
      <c r="AE216" s="52" t="str">
        <f t="array" ref="AE216">IFERROR(INDEX($AB$2:$AB$504,SMALL(IF($AC$2:$AC$504&lt;&gt;0,ROW($AB$2:$AB$504)-ROW($AB$2)+1),ROWS($AB$2:AB216))),"")</f>
        <v/>
      </c>
      <c r="AF216" s="52" t="str">
        <f t="shared" si="17"/>
        <v/>
      </c>
      <c r="AJ216" s="67" t="str">
        <f t="shared" ca="1" si="18"/>
        <v/>
      </c>
      <c r="AK216" s="65" t="str">
        <f t="shared" ca="1" si="19"/>
        <v/>
      </c>
      <c r="AL216" s="65" t="str">
        <f t="shared" ca="1" si="20"/>
        <v/>
      </c>
      <c r="AZ216" s="52" t="str">
        <f>IF(ISNUMBER(SEARCH('Standard Search'!$C$11,HiddenSheet!B216)),HiddenSheet!B216,"")</f>
        <v/>
      </c>
      <c r="BA216" s="52" t="str">
        <f t="array" ref="BA216">IFERROR(INDEX($AZ$2:$AZ$504,SMALL(IF($AZ$2:$AZ$504&lt;&gt;"",ROW($AZ$2:$AZ$504)-ROW($AZ$2)+1,""),ROW(BA216)-ROW($BA$2)+1)),"")</f>
        <v/>
      </c>
    </row>
    <row r="217" spans="1:53">
      <c r="A217" s="215" t="s">
        <v>674</v>
      </c>
      <c r="B217" s="224" t="s">
        <v>676</v>
      </c>
      <c r="C217" s="225">
        <v>2009</v>
      </c>
      <c r="D217" s="218" t="s">
        <v>511</v>
      </c>
      <c r="F217" s="52" t="str">
        <f>IFERROR(INDEX('Stage 2 System Breakdown'!$B$12:$B$200,MATCH(0,INDEX(COUNTIF($F$1:F216,'Stage 2 System Breakdown'!$B$12:$B$200),0,0),0)),"")</f>
        <v/>
      </c>
      <c r="G217" s="52" t="str">
        <f>IFERROR(INDEX('Stage 2 System Breakdown'!$D$12:$D$200,MATCH(0,INDEX(COUNTIF($G$1:G216,'Stage 2 System Breakdown'!$D$12:$D$200),0,0),0)),"")</f>
        <v/>
      </c>
      <c r="H217" s="52" t="str">
        <f>IFERROR(INDEX('Stage 2 System Breakdown'!$F$12:$F$200,MATCH(0,INDEX(COUNTIF($H$1:H216,'Stage 2 System Breakdown'!$F$12:$F$200),0,0),0)),"")</f>
        <v/>
      </c>
      <c r="L217" s="69" t="str" cm="1">
        <f t="array" ref="L217">IFERROR(INDEX('Stage 1 Requirements Definition'!$E$12:$E$200,MATCH(0,INDEX(COUNTIF($L$1:L216,'Stage 1 Requirements Definition'!$E$12:$E$200),0,0),0)),"")</f>
        <v/>
      </c>
      <c r="AE217" s="52" t="str">
        <f t="array" ref="AE217">IFERROR(INDEX($AB$2:$AB$504,SMALL(IF($AC$2:$AC$504&lt;&gt;0,ROW($AB$2:$AB$504)-ROW($AB$2)+1),ROWS($AB$2:AB217))),"")</f>
        <v/>
      </c>
      <c r="AF217" s="52" t="str">
        <f t="shared" si="17"/>
        <v/>
      </c>
      <c r="AJ217" s="67" t="str">
        <f t="shared" ca="1" si="18"/>
        <v/>
      </c>
      <c r="AK217" s="65" t="str">
        <f t="shared" ca="1" si="19"/>
        <v/>
      </c>
      <c r="AL217" s="65" t="str">
        <f t="shared" ca="1" si="20"/>
        <v/>
      </c>
      <c r="AZ217" s="52" t="str">
        <f>IF(ISNUMBER(SEARCH('Standard Search'!$C$11,HiddenSheet!B217)),HiddenSheet!B217,"")</f>
        <v/>
      </c>
      <c r="BA217" s="52" t="str">
        <f t="array" ref="BA217">IFERROR(INDEX($AZ$2:$AZ$504,SMALL(IF($AZ$2:$AZ$504&lt;&gt;"",ROW($AZ$2:$AZ$504)-ROW($AZ$2)+1,""),ROW(BA217)-ROW($BA$2)+1)),"")</f>
        <v/>
      </c>
    </row>
    <row r="218" spans="1:53">
      <c r="A218" s="215" t="s">
        <v>674</v>
      </c>
      <c r="B218" s="224" t="s">
        <v>677</v>
      </c>
      <c r="C218" s="225">
        <v>2019</v>
      </c>
      <c r="D218" s="218" t="s">
        <v>575</v>
      </c>
      <c r="F218" s="52" t="str">
        <f>IFERROR(INDEX('Stage 2 System Breakdown'!$B$12:$B$200,MATCH(0,INDEX(COUNTIF($F$1:F217,'Stage 2 System Breakdown'!$B$12:$B$200),0,0),0)),"")</f>
        <v/>
      </c>
      <c r="G218" s="52" t="str">
        <f>IFERROR(INDEX('Stage 2 System Breakdown'!$D$12:$D$200,MATCH(0,INDEX(COUNTIF($G$1:G217,'Stage 2 System Breakdown'!$D$12:$D$200),0,0),0)),"")</f>
        <v/>
      </c>
      <c r="H218" s="52" t="str">
        <f>IFERROR(INDEX('Stage 2 System Breakdown'!$F$12:$F$200,MATCH(0,INDEX(COUNTIF($H$1:H217,'Stage 2 System Breakdown'!$F$12:$F$200),0,0),0)),"")</f>
        <v/>
      </c>
      <c r="L218" s="69" t="str" cm="1">
        <f t="array" ref="L218">IFERROR(INDEX('Stage 1 Requirements Definition'!$E$12:$E$200,MATCH(0,INDEX(COUNTIF($L$1:L217,'Stage 1 Requirements Definition'!$E$12:$E$200),0,0),0)),"")</f>
        <v/>
      </c>
      <c r="AE218" s="52" t="str">
        <f t="array" ref="AE218">IFERROR(INDEX($AB$2:$AB$504,SMALL(IF($AC$2:$AC$504&lt;&gt;0,ROW($AB$2:$AB$504)-ROW($AB$2)+1),ROWS($AB$2:AB218))),"")</f>
        <v/>
      </c>
      <c r="AF218" s="52" t="str">
        <f t="shared" si="17"/>
        <v/>
      </c>
      <c r="AJ218" s="67" t="str">
        <f t="shared" ca="1" si="18"/>
        <v/>
      </c>
      <c r="AK218" s="65" t="str">
        <f t="shared" ca="1" si="19"/>
        <v/>
      </c>
      <c r="AL218" s="65" t="str">
        <f t="shared" ca="1" si="20"/>
        <v/>
      </c>
      <c r="AZ218" s="52" t="str">
        <f>IF(ISNUMBER(SEARCH('Standard Search'!$C$11,HiddenSheet!B218)),HiddenSheet!B218,"")</f>
        <v/>
      </c>
      <c r="BA218" s="52" t="str">
        <f t="array" ref="BA218">IFERROR(INDEX($AZ$2:$AZ$504,SMALL(IF($AZ$2:$AZ$504&lt;&gt;"",ROW($AZ$2:$AZ$504)-ROW($AZ$2)+1,""),ROW(BA218)-ROW($BA$2)+1)),"")</f>
        <v/>
      </c>
    </row>
    <row r="219" spans="1:53">
      <c r="A219" s="215" t="s">
        <v>674</v>
      </c>
      <c r="B219" s="224" t="s">
        <v>678</v>
      </c>
      <c r="C219" s="225">
        <v>2020</v>
      </c>
      <c r="D219" s="218" t="s">
        <v>402</v>
      </c>
      <c r="F219" s="52" t="str">
        <f>IFERROR(INDEX('Stage 2 System Breakdown'!$B$12:$B$200,MATCH(0,INDEX(COUNTIF($F$1:F218,'Stage 2 System Breakdown'!$B$12:$B$200),0,0),0)),"")</f>
        <v/>
      </c>
      <c r="G219" s="52" t="str">
        <f>IFERROR(INDEX('Stage 2 System Breakdown'!$D$12:$D$200,MATCH(0,INDEX(COUNTIF($G$1:G218,'Stage 2 System Breakdown'!$D$12:$D$200),0,0),0)),"")</f>
        <v/>
      </c>
      <c r="H219" s="52" t="str">
        <f>IFERROR(INDEX('Stage 2 System Breakdown'!$F$12:$F$200,MATCH(0,INDEX(COUNTIF($H$1:H218,'Stage 2 System Breakdown'!$F$12:$F$200),0,0),0)),"")</f>
        <v/>
      </c>
      <c r="L219" s="69" t="str" cm="1">
        <f t="array" ref="L219">IFERROR(INDEX('Stage 1 Requirements Definition'!$E$12:$E$200,MATCH(0,INDEX(COUNTIF($L$1:L218,'Stage 1 Requirements Definition'!$E$12:$E$200),0,0),0)),"")</f>
        <v/>
      </c>
      <c r="AE219" s="52" t="str">
        <f t="array" ref="AE219">IFERROR(INDEX($AB$2:$AB$504,SMALL(IF($AC$2:$AC$504&lt;&gt;0,ROW($AB$2:$AB$504)-ROW($AB$2)+1),ROWS($AB$2:AB219))),"")</f>
        <v/>
      </c>
      <c r="AF219" s="52" t="str">
        <f t="shared" si="17"/>
        <v/>
      </c>
      <c r="AJ219" s="67" t="str">
        <f t="shared" ca="1" si="18"/>
        <v/>
      </c>
      <c r="AK219" s="65" t="str">
        <f t="shared" ca="1" si="19"/>
        <v/>
      </c>
      <c r="AL219" s="65" t="str">
        <f t="shared" ca="1" si="20"/>
        <v/>
      </c>
      <c r="AZ219" s="52" t="str">
        <f>IF(ISNUMBER(SEARCH('Standard Search'!$C$11,HiddenSheet!B219)),HiddenSheet!B219,"")</f>
        <v/>
      </c>
      <c r="BA219" s="52" t="str">
        <f t="array" ref="BA219">IFERROR(INDEX($AZ$2:$AZ$504,SMALL(IF($AZ$2:$AZ$504&lt;&gt;"",ROW($AZ$2:$AZ$504)-ROW($AZ$2)+1,""),ROW(BA219)-ROW($BA$2)+1)),"")</f>
        <v/>
      </c>
    </row>
    <row r="220" spans="1:53">
      <c r="A220" s="215" t="s">
        <v>674</v>
      </c>
      <c r="B220" s="224" t="s">
        <v>679</v>
      </c>
      <c r="C220" s="225">
        <v>2018</v>
      </c>
      <c r="D220" s="218" t="s">
        <v>405</v>
      </c>
      <c r="F220" s="52" t="str">
        <f>IFERROR(INDEX('Stage 2 System Breakdown'!$B$12:$B$200,MATCH(0,INDEX(COUNTIF($F$1:F219,'Stage 2 System Breakdown'!$B$12:$B$200),0,0),0)),"")</f>
        <v/>
      </c>
      <c r="G220" s="52" t="str">
        <f>IFERROR(INDEX('Stage 2 System Breakdown'!$D$12:$D$200,MATCH(0,INDEX(COUNTIF($G$1:G219,'Stage 2 System Breakdown'!$D$12:$D$200),0,0),0)),"")</f>
        <v/>
      </c>
      <c r="H220" s="52" t="str">
        <f>IFERROR(INDEX('Stage 2 System Breakdown'!$F$12:$F$200,MATCH(0,INDEX(COUNTIF($H$1:H219,'Stage 2 System Breakdown'!$F$12:$F$200),0,0),0)),"")</f>
        <v/>
      </c>
      <c r="L220" s="69" t="str" cm="1">
        <f t="array" ref="L220">IFERROR(INDEX('Stage 1 Requirements Definition'!$E$12:$E$200,MATCH(0,INDEX(COUNTIF($L$1:L219,'Stage 1 Requirements Definition'!$E$12:$E$200),0,0),0)),"")</f>
        <v/>
      </c>
      <c r="AE220" s="52" t="str">
        <f t="array" ref="AE220">IFERROR(INDEX($AB$2:$AB$504,SMALL(IF($AC$2:$AC$504&lt;&gt;0,ROW($AB$2:$AB$504)-ROW($AB$2)+1),ROWS($AB$2:AB220))),"")</f>
        <v/>
      </c>
      <c r="AF220" s="52" t="str">
        <f t="shared" si="17"/>
        <v/>
      </c>
      <c r="AJ220" s="67" t="str">
        <f t="shared" ca="1" si="18"/>
        <v/>
      </c>
      <c r="AK220" s="65" t="str">
        <f t="shared" ca="1" si="19"/>
        <v/>
      </c>
      <c r="AL220" s="65" t="str">
        <f t="shared" ca="1" si="20"/>
        <v/>
      </c>
      <c r="AZ220" s="52" t="str">
        <f>IF(ISNUMBER(SEARCH('Standard Search'!$C$11,HiddenSheet!B220)),HiddenSheet!B220,"")</f>
        <v/>
      </c>
      <c r="BA220" s="52" t="str">
        <f t="array" ref="BA220">IFERROR(INDEX($AZ$2:$AZ$504,SMALL(IF($AZ$2:$AZ$504&lt;&gt;"",ROW($AZ$2:$AZ$504)-ROW($AZ$2)+1,""),ROW(BA220)-ROW($BA$2)+1)),"")</f>
        <v/>
      </c>
    </row>
    <row r="221" spans="1:53">
      <c r="A221" s="215" t="s">
        <v>674</v>
      </c>
      <c r="B221" s="224" t="s">
        <v>680</v>
      </c>
      <c r="C221" s="225">
        <v>2006</v>
      </c>
      <c r="D221" s="218" t="s">
        <v>405</v>
      </c>
      <c r="F221" s="52" t="str">
        <f>IFERROR(INDEX('Stage 2 System Breakdown'!$B$12:$B$200,MATCH(0,INDEX(COUNTIF($F$1:F220,'Stage 2 System Breakdown'!$B$12:$B$200),0,0),0)),"")</f>
        <v/>
      </c>
      <c r="G221" s="52" t="str">
        <f>IFERROR(INDEX('Stage 2 System Breakdown'!$D$12:$D$200,MATCH(0,INDEX(COUNTIF($G$1:G220,'Stage 2 System Breakdown'!$D$12:$D$200),0,0),0)),"")</f>
        <v/>
      </c>
      <c r="H221" s="52" t="str">
        <f>IFERROR(INDEX('Stage 2 System Breakdown'!$F$12:$F$200,MATCH(0,INDEX(COUNTIF($H$1:H220,'Stage 2 System Breakdown'!$F$12:$F$200),0,0),0)),"")</f>
        <v/>
      </c>
      <c r="L221" s="69" t="str" cm="1">
        <f t="array" ref="L221">IFERROR(INDEX('Stage 1 Requirements Definition'!$E$12:$E$200,MATCH(0,INDEX(COUNTIF($L$1:L220,'Stage 1 Requirements Definition'!$E$12:$E$200),0,0),0)),"")</f>
        <v/>
      </c>
      <c r="AE221" s="52" t="str">
        <f t="array" ref="AE221">IFERROR(INDEX($AB$2:$AB$504,SMALL(IF($AC$2:$AC$504&lt;&gt;0,ROW($AB$2:$AB$504)-ROW($AB$2)+1),ROWS($AB$2:AB221))),"")</f>
        <v/>
      </c>
      <c r="AF221" s="52" t="str">
        <f t="shared" si="17"/>
        <v/>
      </c>
      <c r="AJ221" s="67" t="str">
        <f t="shared" ca="1" si="18"/>
        <v/>
      </c>
      <c r="AK221" s="65" t="str">
        <f t="shared" ca="1" si="19"/>
        <v/>
      </c>
      <c r="AL221" s="65" t="str">
        <f t="shared" ca="1" si="20"/>
        <v/>
      </c>
      <c r="AZ221" s="52" t="str">
        <f>IF(ISNUMBER(SEARCH('Standard Search'!$C$11,HiddenSheet!B221)),HiddenSheet!B221,"")</f>
        <v/>
      </c>
      <c r="BA221" s="52" t="str">
        <f t="array" ref="BA221">IFERROR(INDEX($AZ$2:$AZ$504,SMALL(IF($AZ$2:$AZ$504&lt;&gt;"",ROW($AZ$2:$AZ$504)-ROW($AZ$2)+1,""),ROW(BA221)-ROW($BA$2)+1)),"")</f>
        <v/>
      </c>
    </row>
    <row r="222" spans="1:53">
      <c r="A222" s="215" t="s">
        <v>674</v>
      </c>
      <c r="B222" s="224" t="s">
        <v>681</v>
      </c>
      <c r="C222" s="225">
        <v>2016</v>
      </c>
      <c r="D222" s="218" t="s">
        <v>405</v>
      </c>
      <c r="F222" s="52" t="str">
        <f>IFERROR(INDEX('Stage 2 System Breakdown'!$B$12:$B$200,MATCH(0,INDEX(COUNTIF($F$1:F221,'Stage 2 System Breakdown'!$B$12:$B$200),0,0),0)),"")</f>
        <v/>
      </c>
      <c r="G222" s="52" t="str">
        <f>IFERROR(INDEX('Stage 2 System Breakdown'!$D$12:$D$200,MATCH(0,INDEX(COUNTIF($G$1:G221,'Stage 2 System Breakdown'!$D$12:$D$200),0,0),0)),"")</f>
        <v/>
      </c>
      <c r="H222" s="52" t="str">
        <f>IFERROR(INDEX('Stage 2 System Breakdown'!$F$12:$F$200,MATCH(0,INDEX(COUNTIF($H$1:H221,'Stage 2 System Breakdown'!$F$12:$F$200),0,0),0)),"")</f>
        <v/>
      </c>
      <c r="L222" s="69" t="str" cm="1">
        <f t="array" ref="L222">IFERROR(INDEX('Stage 1 Requirements Definition'!$E$12:$E$200,MATCH(0,INDEX(COUNTIF($L$1:L221,'Stage 1 Requirements Definition'!$E$12:$E$200),0,0),0)),"")</f>
        <v/>
      </c>
      <c r="AE222" s="52" t="str">
        <f t="array" ref="AE222">IFERROR(INDEX($AB$2:$AB$504,SMALL(IF($AC$2:$AC$504&lt;&gt;0,ROW($AB$2:$AB$504)-ROW($AB$2)+1),ROWS($AB$2:AB222))),"")</f>
        <v/>
      </c>
      <c r="AF222" s="52" t="str">
        <f t="shared" si="17"/>
        <v/>
      </c>
      <c r="AJ222" s="67" t="str">
        <f t="shared" ca="1" si="18"/>
        <v/>
      </c>
      <c r="AK222" s="65" t="str">
        <f t="shared" ca="1" si="19"/>
        <v/>
      </c>
      <c r="AL222" s="65" t="str">
        <f t="shared" ca="1" si="20"/>
        <v/>
      </c>
      <c r="AZ222" s="52" t="str">
        <f>IF(ISNUMBER(SEARCH('Standard Search'!$C$11,HiddenSheet!B222)),HiddenSheet!B222,"")</f>
        <v/>
      </c>
      <c r="BA222" s="52" t="str">
        <f t="array" ref="BA222">IFERROR(INDEX($AZ$2:$AZ$504,SMALL(IF($AZ$2:$AZ$504&lt;&gt;"",ROW($AZ$2:$AZ$504)-ROW($AZ$2)+1,""),ROW(BA222)-ROW($BA$2)+1)),"")</f>
        <v/>
      </c>
    </row>
    <row r="223" spans="1:53">
      <c r="A223" s="215" t="s">
        <v>674</v>
      </c>
      <c r="B223" s="224" t="s">
        <v>682</v>
      </c>
      <c r="C223" s="225">
        <v>2010</v>
      </c>
      <c r="D223" s="218" t="s">
        <v>405</v>
      </c>
      <c r="F223" s="52" t="str">
        <f>IFERROR(INDEX('Stage 2 System Breakdown'!$B$12:$B$200,MATCH(0,INDEX(COUNTIF($F$1:F222,'Stage 2 System Breakdown'!$B$12:$B$200),0,0),0)),"")</f>
        <v/>
      </c>
      <c r="G223" s="52" t="str">
        <f>IFERROR(INDEX('Stage 2 System Breakdown'!$D$12:$D$200,MATCH(0,INDEX(COUNTIF($G$1:G222,'Stage 2 System Breakdown'!$D$12:$D$200),0,0),0)),"")</f>
        <v/>
      </c>
      <c r="H223" s="52" t="str">
        <f>IFERROR(INDEX('Stage 2 System Breakdown'!$F$12:$F$200,MATCH(0,INDEX(COUNTIF($H$1:H222,'Stage 2 System Breakdown'!$F$12:$F$200),0,0),0)),"")</f>
        <v/>
      </c>
      <c r="L223" s="69" t="str" cm="1">
        <f t="array" ref="L223">IFERROR(INDEX('Stage 1 Requirements Definition'!$E$12:$E$200,MATCH(0,INDEX(COUNTIF($L$1:L222,'Stage 1 Requirements Definition'!$E$12:$E$200),0,0),0)),"")</f>
        <v/>
      </c>
      <c r="AE223" s="52" t="str">
        <f t="array" ref="AE223">IFERROR(INDEX($AB$2:$AB$504,SMALL(IF($AC$2:$AC$504&lt;&gt;0,ROW($AB$2:$AB$504)-ROW($AB$2)+1),ROWS($AB$2:AB223))),"")</f>
        <v/>
      </c>
      <c r="AF223" s="52" t="str">
        <f t="shared" si="17"/>
        <v/>
      </c>
      <c r="AJ223" s="67" t="str">
        <f t="shared" ca="1" si="18"/>
        <v/>
      </c>
      <c r="AK223" s="65" t="str">
        <f t="shared" ca="1" si="19"/>
        <v/>
      </c>
      <c r="AL223" s="65" t="str">
        <f t="shared" ca="1" si="20"/>
        <v/>
      </c>
      <c r="AZ223" s="52" t="str">
        <f>IF(ISNUMBER(SEARCH('Standard Search'!$C$11,HiddenSheet!B223)),HiddenSheet!B223,"")</f>
        <v/>
      </c>
      <c r="BA223" s="52" t="str">
        <f t="array" ref="BA223">IFERROR(INDEX($AZ$2:$AZ$504,SMALL(IF($AZ$2:$AZ$504&lt;&gt;"",ROW($AZ$2:$AZ$504)-ROW($AZ$2)+1,""),ROW(BA223)-ROW($BA$2)+1)),"")</f>
        <v/>
      </c>
    </row>
    <row r="224" spans="1:53">
      <c r="A224" s="215" t="s">
        <v>674</v>
      </c>
      <c r="B224" s="224" t="s">
        <v>683</v>
      </c>
      <c r="C224" s="225">
        <v>2019</v>
      </c>
      <c r="D224" s="218" t="s">
        <v>405</v>
      </c>
      <c r="F224" s="52" t="str">
        <f>IFERROR(INDEX('Stage 2 System Breakdown'!$B$12:$B$200,MATCH(0,INDEX(COUNTIF($F$1:F223,'Stage 2 System Breakdown'!$B$12:$B$200),0,0),0)),"")</f>
        <v/>
      </c>
      <c r="G224" s="52" t="str">
        <f>IFERROR(INDEX('Stage 2 System Breakdown'!$D$12:$D$200,MATCH(0,INDEX(COUNTIF($G$1:G223,'Stage 2 System Breakdown'!$D$12:$D$200),0,0),0)),"")</f>
        <v/>
      </c>
      <c r="H224" s="52" t="str">
        <f>IFERROR(INDEX('Stage 2 System Breakdown'!$F$12:$F$200,MATCH(0,INDEX(COUNTIF($H$1:H223,'Stage 2 System Breakdown'!$F$12:$F$200),0,0),0)),"")</f>
        <v/>
      </c>
      <c r="L224" s="69" t="str" cm="1">
        <f t="array" ref="L224">IFERROR(INDEX('Stage 1 Requirements Definition'!$E$12:$E$200,MATCH(0,INDEX(COUNTIF($L$1:L223,'Stage 1 Requirements Definition'!$E$12:$E$200),0,0),0)),"")</f>
        <v/>
      </c>
      <c r="AE224" s="52" t="str">
        <f t="array" ref="AE224">IFERROR(INDEX($AB$2:$AB$504,SMALL(IF($AC$2:$AC$504&lt;&gt;0,ROW($AB$2:$AB$504)-ROW($AB$2)+1),ROWS($AB$2:AB224))),"")</f>
        <v/>
      </c>
      <c r="AF224" s="52" t="str">
        <f t="shared" si="17"/>
        <v/>
      </c>
      <c r="AJ224" s="67" t="str">
        <f t="shared" ca="1" si="18"/>
        <v/>
      </c>
      <c r="AK224" s="65" t="str">
        <f t="shared" ca="1" si="19"/>
        <v/>
      </c>
      <c r="AL224" s="65" t="str">
        <f t="shared" ca="1" si="20"/>
        <v/>
      </c>
      <c r="AZ224" s="52" t="str">
        <f>IF(ISNUMBER(SEARCH('Standard Search'!$C$11,HiddenSheet!B224)),HiddenSheet!B224,"")</f>
        <v/>
      </c>
      <c r="BA224" s="52" t="str">
        <f t="array" ref="BA224">IFERROR(INDEX($AZ$2:$AZ$504,SMALL(IF($AZ$2:$AZ$504&lt;&gt;"",ROW($AZ$2:$AZ$504)-ROW($AZ$2)+1,""),ROW(BA224)-ROW($BA$2)+1)),"")</f>
        <v/>
      </c>
    </row>
    <row r="225" spans="1:53">
      <c r="A225" s="215" t="s">
        <v>674</v>
      </c>
      <c r="B225" s="224" t="s">
        <v>684</v>
      </c>
      <c r="C225" s="225">
        <v>1995</v>
      </c>
      <c r="D225" s="218" t="s">
        <v>405</v>
      </c>
      <c r="F225" s="52" t="str">
        <f>IFERROR(INDEX('Stage 2 System Breakdown'!$B$12:$B$200,MATCH(0,INDEX(COUNTIF($F$1:F224,'Stage 2 System Breakdown'!$B$12:$B$200),0,0),0)),"")</f>
        <v/>
      </c>
      <c r="G225" s="52" t="str">
        <f>IFERROR(INDEX('Stage 2 System Breakdown'!$D$12:$D$200,MATCH(0,INDEX(COUNTIF($G$1:G224,'Stage 2 System Breakdown'!$D$12:$D$200),0,0),0)),"")</f>
        <v/>
      </c>
      <c r="H225" s="52" t="str">
        <f>IFERROR(INDEX('Stage 2 System Breakdown'!$F$12:$F$200,MATCH(0,INDEX(COUNTIF($H$1:H224,'Stage 2 System Breakdown'!$F$12:$F$200),0,0),0)),"")</f>
        <v/>
      </c>
      <c r="L225" s="69" t="str" cm="1">
        <f t="array" ref="L225">IFERROR(INDEX('Stage 1 Requirements Definition'!$E$12:$E$200,MATCH(0,INDEX(COUNTIF($L$1:L224,'Stage 1 Requirements Definition'!$E$12:$E$200),0,0),0)),"")</f>
        <v/>
      </c>
      <c r="AE225" s="52" t="str">
        <f t="array" ref="AE225">IFERROR(INDEX($AB$2:$AB$504,SMALL(IF($AC$2:$AC$504&lt;&gt;0,ROW($AB$2:$AB$504)-ROW($AB$2)+1),ROWS($AB$2:AB225))),"")</f>
        <v/>
      </c>
      <c r="AF225" s="52" t="str">
        <f t="shared" si="17"/>
        <v/>
      </c>
      <c r="AJ225" s="67" t="str">
        <f t="shared" ca="1" si="18"/>
        <v/>
      </c>
      <c r="AK225" s="65" t="str">
        <f t="shared" ca="1" si="19"/>
        <v/>
      </c>
      <c r="AL225" s="65" t="str">
        <f t="shared" ca="1" si="20"/>
        <v/>
      </c>
      <c r="AZ225" s="52" t="str">
        <f>IF(ISNUMBER(SEARCH('Standard Search'!$C$11,HiddenSheet!B225)),HiddenSheet!B225,"")</f>
        <v/>
      </c>
      <c r="BA225" s="52" t="str">
        <f t="array" ref="BA225">IFERROR(INDEX($AZ$2:$AZ$504,SMALL(IF($AZ$2:$AZ$504&lt;&gt;"",ROW($AZ$2:$AZ$504)-ROW($AZ$2)+1,""),ROW(BA225)-ROW($BA$2)+1)),"")</f>
        <v/>
      </c>
    </row>
    <row r="226" spans="1:53">
      <c r="A226" s="215" t="s">
        <v>674</v>
      </c>
      <c r="B226" s="224" t="s">
        <v>685</v>
      </c>
      <c r="C226" s="225">
        <v>2010</v>
      </c>
      <c r="D226" s="218" t="s">
        <v>402</v>
      </c>
      <c r="F226" s="52" t="str">
        <f>IFERROR(INDEX('Stage 2 System Breakdown'!$B$12:$B$200,MATCH(0,INDEX(COUNTIF($F$1:F225,'Stage 2 System Breakdown'!$B$12:$B$200),0,0),0)),"")</f>
        <v/>
      </c>
      <c r="G226" s="52" t="str">
        <f>IFERROR(INDEX('Stage 2 System Breakdown'!$D$12:$D$200,MATCH(0,INDEX(COUNTIF($G$1:G225,'Stage 2 System Breakdown'!$D$12:$D$200),0,0),0)),"")</f>
        <v/>
      </c>
      <c r="H226" s="52" t="str">
        <f>IFERROR(INDEX('Stage 2 System Breakdown'!$F$12:$F$200,MATCH(0,INDEX(COUNTIF($H$1:H225,'Stage 2 System Breakdown'!$F$12:$F$200),0,0),0)),"")</f>
        <v/>
      </c>
      <c r="L226" s="69" t="str" cm="1">
        <f t="array" ref="L226">IFERROR(INDEX('Stage 1 Requirements Definition'!$E$12:$E$200,MATCH(0,INDEX(COUNTIF($L$1:L225,'Stage 1 Requirements Definition'!$E$12:$E$200),0,0),0)),"")</f>
        <v/>
      </c>
      <c r="AE226" s="52" t="str">
        <f t="array" ref="AE226">IFERROR(INDEX($AB$2:$AB$504,SMALL(IF($AC$2:$AC$504&lt;&gt;0,ROW($AB$2:$AB$504)-ROW($AB$2)+1),ROWS($AB$2:AB226))),"")</f>
        <v/>
      </c>
      <c r="AF226" s="52" t="str">
        <f t="shared" si="17"/>
        <v/>
      </c>
      <c r="AJ226" s="67" t="str">
        <f t="shared" ca="1" si="18"/>
        <v/>
      </c>
      <c r="AK226" s="65" t="str">
        <f t="shared" ca="1" si="19"/>
        <v/>
      </c>
      <c r="AL226" s="65" t="str">
        <f t="shared" ca="1" si="20"/>
        <v/>
      </c>
      <c r="AZ226" s="52" t="str">
        <f>IF(ISNUMBER(SEARCH('Standard Search'!$C$11,HiddenSheet!B226)),HiddenSheet!B226,"")</f>
        <v/>
      </c>
      <c r="BA226" s="52" t="str">
        <f t="array" ref="BA226">IFERROR(INDEX($AZ$2:$AZ$504,SMALL(IF($AZ$2:$AZ$504&lt;&gt;"",ROW($AZ$2:$AZ$504)-ROW($AZ$2)+1,""),ROW(BA226)-ROW($BA$2)+1)),"")</f>
        <v/>
      </c>
    </row>
    <row r="227" spans="1:53">
      <c r="A227" s="223" t="s">
        <v>686</v>
      </c>
      <c r="B227" s="224" t="s">
        <v>687</v>
      </c>
      <c r="C227" s="225">
        <v>2002</v>
      </c>
      <c r="D227" s="218" t="s">
        <v>405</v>
      </c>
      <c r="F227" s="52" t="str">
        <f>IFERROR(INDEX('Stage 2 System Breakdown'!$B$12:$B$200,MATCH(0,INDEX(COUNTIF($F$1:F226,'Stage 2 System Breakdown'!$B$12:$B$200),0,0),0)),"")</f>
        <v/>
      </c>
      <c r="G227" s="52" t="str">
        <f>IFERROR(INDEX('Stage 2 System Breakdown'!$D$12:$D$200,MATCH(0,INDEX(COUNTIF($G$1:G226,'Stage 2 System Breakdown'!$D$12:$D$200),0,0),0)),"")</f>
        <v/>
      </c>
      <c r="H227" s="52" t="str">
        <f>IFERROR(INDEX('Stage 2 System Breakdown'!$F$12:$F$200,MATCH(0,INDEX(COUNTIF($H$1:H226,'Stage 2 System Breakdown'!$F$12:$F$200),0,0),0)),"")</f>
        <v/>
      </c>
      <c r="L227" s="69" t="str" cm="1">
        <f t="array" ref="L227">IFERROR(INDEX('Stage 1 Requirements Definition'!$E$12:$E$200,MATCH(0,INDEX(COUNTIF($L$1:L226,'Stage 1 Requirements Definition'!$E$12:$E$200),0,0),0)),"")</f>
        <v/>
      </c>
      <c r="AE227" s="52" t="str">
        <f t="array" ref="AE227">IFERROR(INDEX($AB$2:$AB$504,SMALL(IF($AC$2:$AC$504&lt;&gt;0,ROW($AB$2:$AB$504)-ROW($AB$2)+1),ROWS($AB$2:AB227))),"")</f>
        <v/>
      </c>
      <c r="AF227" s="52" t="str">
        <f t="shared" si="17"/>
        <v/>
      </c>
      <c r="AJ227" s="67" t="str">
        <f t="shared" ca="1" si="18"/>
        <v/>
      </c>
      <c r="AK227" s="65" t="str">
        <f t="shared" ca="1" si="19"/>
        <v/>
      </c>
      <c r="AL227" s="65" t="str">
        <f t="shared" ca="1" si="20"/>
        <v/>
      </c>
      <c r="AZ227" s="52" t="str">
        <f>IF(ISNUMBER(SEARCH('Standard Search'!$C$11,HiddenSheet!B227)),HiddenSheet!B227,"")</f>
        <v/>
      </c>
      <c r="BA227" s="52" t="str">
        <f t="array" ref="BA227">IFERROR(INDEX($AZ$2:$AZ$504,SMALL(IF($AZ$2:$AZ$504&lt;&gt;"",ROW($AZ$2:$AZ$504)-ROW($AZ$2)+1,""),ROW(BA227)-ROW($BA$2)+1)),"")</f>
        <v/>
      </c>
    </row>
    <row r="228" spans="1:53">
      <c r="A228" s="223" t="s">
        <v>686</v>
      </c>
      <c r="B228" s="224" t="s">
        <v>688</v>
      </c>
      <c r="C228" s="225">
        <v>2008</v>
      </c>
      <c r="D228" s="226" t="s">
        <v>689</v>
      </c>
      <c r="F228" s="52" t="str">
        <f>IFERROR(INDEX('Stage 2 System Breakdown'!$B$12:$B$200,MATCH(0,INDEX(COUNTIF($F$1:F227,'Stage 2 System Breakdown'!$B$12:$B$200),0,0),0)),"")</f>
        <v/>
      </c>
      <c r="G228" s="52" t="str">
        <f>IFERROR(INDEX('Stage 2 System Breakdown'!$D$12:$D$200,MATCH(0,INDEX(COUNTIF($G$1:G227,'Stage 2 System Breakdown'!$D$12:$D$200),0,0),0)),"")</f>
        <v/>
      </c>
      <c r="H228" s="52" t="str">
        <f>IFERROR(INDEX('Stage 2 System Breakdown'!$F$12:$F$200,MATCH(0,INDEX(COUNTIF($H$1:H227,'Stage 2 System Breakdown'!$F$12:$F$200),0,0),0)),"")</f>
        <v/>
      </c>
      <c r="L228" s="69" t="str" cm="1">
        <f t="array" ref="L228">IFERROR(INDEX('Stage 1 Requirements Definition'!$E$12:$E$200,MATCH(0,INDEX(COUNTIF($L$1:L227,'Stage 1 Requirements Definition'!$E$12:$E$200),0,0),0)),"")</f>
        <v/>
      </c>
      <c r="AE228" s="52" t="str">
        <f t="array" ref="AE228">IFERROR(INDEX($AB$2:$AB$504,SMALL(IF($AC$2:$AC$504&lt;&gt;0,ROW($AB$2:$AB$504)-ROW($AB$2)+1),ROWS($AB$2:AB228))),"")</f>
        <v/>
      </c>
      <c r="AF228" s="52" t="str">
        <f t="shared" si="17"/>
        <v/>
      </c>
      <c r="AJ228" s="67" t="str">
        <f t="shared" ca="1" si="18"/>
        <v/>
      </c>
      <c r="AK228" s="65" t="str">
        <f t="shared" ca="1" si="19"/>
        <v/>
      </c>
      <c r="AL228" s="65" t="str">
        <f t="shared" ca="1" si="20"/>
        <v/>
      </c>
      <c r="AZ228" s="52" t="str">
        <f>IF(ISNUMBER(SEARCH('Standard Search'!$C$11,HiddenSheet!B228)),HiddenSheet!B228,"")</f>
        <v/>
      </c>
      <c r="BA228" s="52" t="str">
        <f t="array" ref="BA228">IFERROR(INDEX($AZ$2:$AZ$504,SMALL(IF($AZ$2:$AZ$504&lt;&gt;"",ROW($AZ$2:$AZ$504)-ROW($AZ$2)+1,""),ROW(BA228)-ROW($BA$2)+1)),"")</f>
        <v/>
      </c>
    </row>
    <row r="229" spans="1:53">
      <c r="A229" s="223" t="s">
        <v>686</v>
      </c>
      <c r="B229" s="224" t="s">
        <v>690</v>
      </c>
      <c r="C229" s="225">
        <v>1993</v>
      </c>
      <c r="D229" s="218" t="s">
        <v>471</v>
      </c>
      <c r="F229" s="52" t="str">
        <f>IFERROR(INDEX('Stage 2 System Breakdown'!$B$12:$B$200,MATCH(0,INDEX(COUNTIF($F$1:F228,'Stage 2 System Breakdown'!$B$12:$B$200),0,0),0)),"")</f>
        <v/>
      </c>
      <c r="G229" s="52" t="str">
        <f>IFERROR(INDEX('Stage 2 System Breakdown'!$D$12:$D$200,MATCH(0,INDEX(COUNTIF($G$1:G228,'Stage 2 System Breakdown'!$D$12:$D$200),0,0),0)),"")</f>
        <v/>
      </c>
      <c r="H229" s="52" t="str">
        <f>IFERROR(INDEX('Stage 2 System Breakdown'!$F$12:$F$200,MATCH(0,INDEX(COUNTIF($H$1:H228,'Stage 2 System Breakdown'!$F$12:$F$200),0,0),0)),"")</f>
        <v/>
      </c>
      <c r="L229" s="69" t="str" cm="1">
        <f t="array" ref="L229">IFERROR(INDEX('Stage 1 Requirements Definition'!$E$12:$E$200,MATCH(0,INDEX(COUNTIF($L$1:L228,'Stage 1 Requirements Definition'!$E$12:$E$200),0,0),0)),"")</f>
        <v/>
      </c>
      <c r="AE229" s="52" t="str">
        <f t="array" ref="AE229">IFERROR(INDEX($AB$2:$AB$504,SMALL(IF($AC$2:$AC$504&lt;&gt;0,ROW($AB$2:$AB$504)-ROW($AB$2)+1),ROWS($AB$2:AB229))),"")</f>
        <v/>
      </c>
      <c r="AF229" s="52" t="str">
        <f t="shared" si="17"/>
        <v/>
      </c>
      <c r="AJ229" s="67" t="str">
        <f t="shared" ca="1" si="18"/>
        <v/>
      </c>
      <c r="AK229" s="65" t="str">
        <f t="shared" ca="1" si="19"/>
        <v/>
      </c>
      <c r="AL229" s="65" t="str">
        <f t="shared" ca="1" si="20"/>
        <v/>
      </c>
      <c r="AZ229" s="52" t="str">
        <f>IF(ISNUMBER(SEARCH('Standard Search'!$C$11,HiddenSheet!B229)),HiddenSheet!B229,"")</f>
        <v/>
      </c>
      <c r="BA229" s="52" t="str">
        <f t="array" ref="BA229">IFERROR(INDEX($AZ$2:$AZ$504,SMALL(IF($AZ$2:$AZ$504&lt;&gt;"",ROW($AZ$2:$AZ$504)-ROW($AZ$2)+1,""),ROW(BA229)-ROW($BA$2)+1)),"")</f>
        <v/>
      </c>
    </row>
    <row r="230" spans="1:53">
      <c r="A230" s="223" t="s">
        <v>686</v>
      </c>
      <c r="B230" s="227" t="s">
        <v>691</v>
      </c>
      <c r="C230" s="228">
        <v>2005</v>
      </c>
      <c r="D230" s="218" t="s">
        <v>471</v>
      </c>
      <c r="F230" s="52" t="str">
        <f>IFERROR(INDEX('Stage 2 System Breakdown'!$B$12:$B$200,MATCH(0,INDEX(COUNTIF($F$1:F229,'Stage 2 System Breakdown'!$B$12:$B$200),0,0),0)),"")</f>
        <v/>
      </c>
      <c r="G230" s="52" t="str">
        <f>IFERROR(INDEX('Stage 2 System Breakdown'!$D$12:$D$200,MATCH(0,INDEX(COUNTIF($G$1:G229,'Stage 2 System Breakdown'!$D$12:$D$200),0,0),0)),"")</f>
        <v/>
      </c>
      <c r="H230" s="52" t="str">
        <f>IFERROR(INDEX('Stage 2 System Breakdown'!$F$12:$F$200,MATCH(0,INDEX(COUNTIF($H$1:H229,'Stage 2 System Breakdown'!$F$12:$F$200),0,0),0)),"")</f>
        <v/>
      </c>
      <c r="L230" s="69" t="str" cm="1">
        <f t="array" ref="L230">IFERROR(INDEX('Stage 1 Requirements Definition'!$E$12:$E$200,MATCH(0,INDEX(COUNTIF($L$1:L229,'Stage 1 Requirements Definition'!$E$12:$E$200),0,0),0)),"")</f>
        <v/>
      </c>
      <c r="AE230" s="52" t="str">
        <f t="array" ref="AE230">IFERROR(INDEX($AB$2:$AB$504,SMALL(IF($AC$2:$AC$504&lt;&gt;0,ROW($AB$2:$AB$504)-ROW($AB$2)+1),ROWS($AB$2:AB230))),"")</f>
        <v/>
      </c>
      <c r="AF230" s="52" t="str">
        <f t="shared" si="17"/>
        <v/>
      </c>
      <c r="AJ230" s="67" t="str">
        <f t="shared" ca="1" si="18"/>
        <v/>
      </c>
      <c r="AK230" s="65" t="str">
        <f t="shared" ca="1" si="19"/>
        <v/>
      </c>
      <c r="AL230" s="65" t="str">
        <f t="shared" ca="1" si="20"/>
        <v/>
      </c>
      <c r="AZ230" s="52" t="str">
        <f>IF(ISNUMBER(SEARCH('Standard Search'!$C$11,HiddenSheet!B230)),HiddenSheet!B230,"")</f>
        <v/>
      </c>
      <c r="BA230" s="52" t="str">
        <f t="array" ref="BA230">IFERROR(INDEX($AZ$2:$AZ$504,SMALL(IF($AZ$2:$AZ$504&lt;&gt;"",ROW($AZ$2:$AZ$504)-ROW($AZ$2)+1,""),ROW(BA230)-ROW($BA$2)+1)),"")</f>
        <v/>
      </c>
    </row>
    <row r="231" spans="1:53">
      <c r="A231" s="223" t="s">
        <v>686</v>
      </c>
      <c r="B231" s="224" t="s">
        <v>692</v>
      </c>
      <c r="C231" s="225">
        <v>2015</v>
      </c>
      <c r="D231" s="218" t="s">
        <v>628</v>
      </c>
      <c r="F231" s="52" t="str">
        <f>IFERROR(INDEX('Stage 2 System Breakdown'!$B$12:$B$200,MATCH(0,INDEX(COUNTIF($F$1:F230,'Stage 2 System Breakdown'!$B$12:$B$200),0,0),0)),"")</f>
        <v/>
      </c>
      <c r="G231" s="52" t="str">
        <f>IFERROR(INDEX('Stage 2 System Breakdown'!$D$12:$D$200,MATCH(0,INDEX(COUNTIF($G$1:G230,'Stage 2 System Breakdown'!$D$12:$D$200),0,0),0)),"")</f>
        <v/>
      </c>
      <c r="H231" s="52" t="str">
        <f>IFERROR(INDEX('Stage 2 System Breakdown'!$F$12:$F$200,MATCH(0,INDEX(COUNTIF($H$1:H230,'Stage 2 System Breakdown'!$F$12:$F$200),0,0),0)),"")</f>
        <v/>
      </c>
      <c r="L231" s="69" t="str" cm="1">
        <f t="array" ref="L231">IFERROR(INDEX('Stage 1 Requirements Definition'!$E$12:$E$200,MATCH(0,INDEX(COUNTIF($L$1:L230,'Stage 1 Requirements Definition'!$E$12:$E$200),0,0),0)),"")</f>
        <v/>
      </c>
      <c r="AE231" s="52" t="str">
        <f t="array" ref="AE231">IFERROR(INDEX($AB$2:$AB$504,SMALL(IF($AC$2:$AC$504&lt;&gt;0,ROW($AB$2:$AB$504)-ROW($AB$2)+1),ROWS($AB$2:AB231))),"")</f>
        <v/>
      </c>
      <c r="AF231" s="52" t="str">
        <f t="shared" si="17"/>
        <v/>
      </c>
      <c r="AJ231" s="67" t="str">
        <f t="shared" ca="1" si="18"/>
        <v/>
      </c>
      <c r="AK231" s="65" t="str">
        <f t="shared" ca="1" si="19"/>
        <v/>
      </c>
      <c r="AL231" s="65" t="str">
        <f t="shared" ca="1" si="20"/>
        <v/>
      </c>
      <c r="AZ231" s="52" t="str">
        <f>IF(ISNUMBER(SEARCH('Standard Search'!$C$11,HiddenSheet!B231)),HiddenSheet!B231,"")</f>
        <v/>
      </c>
      <c r="BA231" s="52" t="str">
        <f t="array" ref="BA231">IFERROR(INDEX($AZ$2:$AZ$504,SMALL(IF($AZ$2:$AZ$504&lt;&gt;"",ROW($AZ$2:$AZ$504)-ROW($AZ$2)+1,""),ROW(BA231)-ROW($BA$2)+1)),"")</f>
        <v/>
      </c>
    </row>
    <row r="232" spans="1:53">
      <c r="A232" s="215" t="s">
        <v>693</v>
      </c>
      <c r="B232" s="224" t="s">
        <v>694</v>
      </c>
      <c r="C232" s="225">
        <v>2022</v>
      </c>
      <c r="D232" s="218" t="s">
        <v>293</v>
      </c>
      <c r="F232" s="52" t="str">
        <f>IFERROR(INDEX('Stage 2 System Breakdown'!$B$12:$B$200,MATCH(0,INDEX(COUNTIF($F$1:F231,'Stage 2 System Breakdown'!$B$12:$B$200),0,0),0)),"")</f>
        <v/>
      </c>
      <c r="G232" s="52" t="str">
        <f>IFERROR(INDEX('Stage 2 System Breakdown'!$D$12:$D$200,MATCH(0,INDEX(COUNTIF($G$1:G231,'Stage 2 System Breakdown'!$D$12:$D$200),0,0),0)),"")</f>
        <v/>
      </c>
      <c r="H232" s="52" t="str">
        <f>IFERROR(INDEX('Stage 2 System Breakdown'!$F$12:$F$200,MATCH(0,INDEX(COUNTIF($H$1:H231,'Stage 2 System Breakdown'!$F$12:$F$200),0,0),0)),"")</f>
        <v/>
      </c>
      <c r="L232" s="69" t="str" cm="1">
        <f t="array" ref="L232">IFERROR(INDEX('Stage 1 Requirements Definition'!$E$12:$E$200,MATCH(0,INDEX(COUNTIF($L$1:L231,'Stage 1 Requirements Definition'!$E$12:$E$200),0,0),0)),"")</f>
        <v/>
      </c>
      <c r="AE232" s="52" t="str">
        <f t="array" ref="AE232">IFERROR(INDEX($AB$2:$AB$504,SMALL(IF($AC$2:$AC$504&lt;&gt;0,ROW($AB$2:$AB$504)-ROW($AB$2)+1),ROWS($AB$2:AB232))),"")</f>
        <v/>
      </c>
      <c r="AF232" s="52" t="str">
        <f t="shared" si="17"/>
        <v/>
      </c>
      <c r="AJ232" s="67" t="str">
        <f t="shared" ca="1" si="18"/>
        <v/>
      </c>
      <c r="AK232" s="65" t="str">
        <f t="shared" ca="1" si="19"/>
        <v/>
      </c>
      <c r="AL232" s="65" t="str">
        <f t="shared" ca="1" si="20"/>
        <v/>
      </c>
      <c r="AZ232" s="52" t="str">
        <f>IF(ISNUMBER(SEARCH('Standard Search'!$C$11,HiddenSheet!B232)),HiddenSheet!B232,"")</f>
        <v>ISO 1704 Ships and marine technology - Stud-link anchor chains</v>
      </c>
      <c r="BA232" s="52" t="str">
        <f t="array" ref="BA232">IFERROR(INDEX($AZ$2:$AZ$504,SMALL(IF($AZ$2:$AZ$504&lt;&gt;"",ROW($AZ$2:$AZ$504)-ROW($AZ$2)+1,""),ROW(BA232)-ROW($BA$2)+1)),"")</f>
        <v/>
      </c>
    </row>
    <row r="233" spans="1:53">
      <c r="A233" s="215" t="s">
        <v>693</v>
      </c>
      <c r="B233" s="216" t="s">
        <v>695</v>
      </c>
      <c r="C233" s="217">
        <v>2017</v>
      </c>
      <c r="D233" s="218" t="s">
        <v>293</v>
      </c>
      <c r="F233" s="52" t="str">
        <f>IFERROR(INDEX('Stage 2 System Breakdown'!$B$12:$B$200,MATCH(0,INDEX(COUNTIF($F$1:F232,'Stage 2 System Breakdown'!$B$12:$B$200),0,0),0)),"")</f>
        <v/>
      </c>
      <c r="G233" s="52" t="str">
        <f>IFERROR(INDEX('Stage 2 System Breakdown'!$D$12:$D$200,MATCH(0,INDEX(COUNTIF($G$1:G232,'Stage 2 System Breakdown'!$D$12:$D$200),0,0),0)),"")</f>
        <v/>
      </c>
      <c r="H233" s="52" t="str">
        <f>IFERROR(INDEX('Stage 2 System Breakdown'!$F$12:$F$200,MATCH(0,INDEX(COUNTIF($H$1:H232,'Stage 2 System Breakdown'!$F$12:$F$200),0,0),0)),"")</f>
        <v/>
      </c>
      <c r="L233" s="69" t="str" cm="1">
        <f t="array" ref="L233">IFERROR(INDEX('Stage 1 Requirements Definition'!$E$12:$E$200,MATCH(0,INDEX(COUNTIF($L$1:L232,'Stage 1 Requirements Definition'!$E$12:$E$200),0,0),0)),"")</f>
        <v/>
      </c>
      <c r="AE233" s="52" t="str">
        <f t="array" ref="AE233">IFERROR(INDEX($AB$2:$AB$504,SMALL(IF($AC$2:$AC$504&lt;&gt;0,ROW($AB$2:$AB$504)-ROW($AB$2)+1),ROWS($AB$2:AB233))),"")</f>
        <v/>
      </c>
      <c r="AF233" s="52" t="str">
        <f t="shared" si="17"/>
        <v/>
      </c>
      <c r="AJ233" s="67" t="str">
        <f t="shared" ca="1" si="18"/>
        <v/>
      </c>
      <c r="AK233" s="65" t="str">
        <f t="shared" ca="1" si="19"/>
        <v/>
      </c>
      <c r="AL233" s="65" t="str">
        <f t="shared" ca="1" si="20"/>
        <v/>
      </c>
      <c r="AZ233" s="52" t="str">
        <f>IF(ISNUMBER(SEARCH('Standard Search'!$C$11,HiddenSheet!B233)),HiddenSheet!B233,"")</f>
        <v xml:space="preserve">ISO 20438:2017 Ships and marine technology — Offshore mooring chains </v>
      </c>
      <c r="BA233" s="52" t="str">
        <f t="array" ref="BA233">IFERROR(INDEX($AZ$2:$AZ$504,SMALL(IF($AZ$2:$AZ$504&lt;&gt;"",ROW($AZ$2:$AZ$504)-ROW($AZ$2)+1,""),ROW(BA233)-ROW($BA$2)+1)),"")</f>
        <v/>
      </c>
    </row>
    <row r="234" spans="1:53">
      <c r="A234" s="215" t="s">
        <v>693</v>
      </c>
      <c r="B234" s="224" t="s">
        <v>696</v>
      </c>
      <c r="C234" s="225">
        <v>2019</v>
      </c>
      <c r="D234" s="218" t="s">
        <v>509</v>
      </c>
      <c r="F234" s="52" t="str">
        <f>IFERROR(INDEX('Stage 2 System Breakdown'!$B$12:$B$200,MATCH(0,INDEX(COUNTIF($F$1:F233,'Stage 2 System Breakdown'!$B$12:$B$200),0,0),0)),"")</f>
        <v/>
      </c>
      <c r="G234" s="52" t="str">
        <f>IFERROR(INDEX('Stage 2 System Breakdown'!$D$12:$D$200,MATCH(0,INDEX(COUNTIF($G$1:G233,'Stage 2 System Breakdown'!$D$12:$D$200),0,0),0)),"")</f>
        <v/>
      </c>
      <c r="H234" s="52" t="str">
        <f>IFERROR(INDEX('Stage 2 System Breakdown'!$F$12:$F$200,MATCH(0,INDEX(COUNTIF($H$1:H233,'Stage 2 System Breakdown'!$F$12:$F$200),0,0),0)),"")</f>
        <v/>
      </c>
      <c r="L234" s="69" t="str" cm="1">
        <f t="array" ref="L234">IFERROR(INDEX('Stage 1 Requirements Definition'!$E$12:$E$200,MATCH(0,INDEX(COUNTIF($L$1:L233,'Stage 1 Requirements Definition'!$E$12:$E$200),0,0),0)),"")</f>
        <v/>
      </c>
      <c r="AE234" s="52" t="str">
        <f t="array" ref="AE234">IFERROR(INDEX($AB$2:$AB$504,SMALL(IF($AC$2:$AC$504&lt;&gt;0,ROW($AB$2:$AB$504)-ROW($AB$2)+1),ROWS($AB$2:AB234))),"")</f>
        <v/>
      </c>
      <c r="AF234" s="52" t="str">
        <f t="shared" si="17"/>
        <v/>
      </c>
      <c r="AJ234" s="67" t="str">
        <f t="shared" ca="1" si="18"/>
        <v/>
      </c>
      <c r="AK234" s="65" t="str">
        <f t="shared" ca="1" si="19"/>
        <v/>
      </c>
      <c r="AL234" s="65" t="str">
        <f t="shared" ca="1" si="20"/>
        <v/>
      </c>
      <c r="AZ234" s="52" t="str">
        <f>IF(ISNUMBER(SEARCH('Standard Search'!$C$11,HiddenSheet!B234)),HiddenSheet!B234,"")</f>
        <v/>
      </c>
      <c r="BA234" s="52" t="str">
        <f t="array" ref="BA234">IFERROR(INDEX($AZ$2:$AZ$504,SMALL(IF($AZ$2:$AZ$504&lt;&gt;"",ROW($AZ$2:$AZ$504)-ROW($AZ$2)+1,""),ROW(BA234)-ROW($BA$2)+1)),"")</f>
        <v/>
      </c>
    </row>
    <row r="235" spans="1:53" ht="30">
      <c r="A235" s="215" t="s">
        <v>693</v>
      </c>
      <c r="B235" s="224" t="s">
        <v>697</v>
      </c>
      <c r="C235" s="225">
        <v>2019</v>
      </c>
      <c r="D235" s="218" t="s">
        <v>320</v>
      </c>
      <c r="F235" s="52" t="str">
        <f>IFERROR(INDEX('Stage 2 System Breakdown'!$B$12:$B$200,MATCH(0,INDEX(COUNTIF($F$1:F234,'Stage 2 System Breakdown'!$B$12:$B$200),0,0),0)),"")</f>
        <v/>
      </c>
      <c r="G235" s="52" t="str">
        <f>IFERROR(INDEX('Stage 2 System Breakdown'!$D$12:$D$200,MATCH(0,INDEX(COUNTIF($G$1:G234,'Stage 2 System Breakdown'!$D$12:$D$200),0,0),0)),"")</f>
        <v/>
      </c>
      <c r="H235" s="52" t="str">
        <f>IFERROR(INDEX('Stage 2 System Breakdown'!$F$12:$F$200,MATCH(0,INDEX(COUNTIF($H$1:H234,'Stage 2 System Breakdown'!$F$12:$F$200),0,0),0)),"")</f>
        <v/>
      </c>
      <c r="L235" s="69" t="str" cm="1">
        <f t="array" ref="L235">IFERROR(INDEX('Stage 1 Requirements Definition'!$E$12:$E$200,MATCH(0,INDEX(COUNTIF($L$1:L234,'Stage 1 Requirements Definition'!$E$12:$E$200),0,0),0)),"")</f>
        <v/>
      </c>
      <c r="AE235" s="52" t="str">
        <f t="array" ref="AE235">IFERROR(INDEX($AB$2:$AB$504,SMALL(IF($AC$2:$AC$504&lt;&gt;0,ROW($AB$2:$AB$504)-ROW($AB$2)+1),ROWS($AB$2:AB235))),"")</f>
        <v/>
      </c>
      <c r="AF235" s="52" t="str">
        <f t="shared" si="17"/>
        <v/>
      </c>
      <c r="AJ235" s="67" t="str">
        <f t="shared" ca="1" si="18"/>
        <v/>
      </c>
      <c r="AK235" s="65" t="str">
        <f t="shared" ca="1" si="19"/>
        <v/>
      </c>
      <c r="AL235" s="65" t="str">
        <f t="shared" ca="1" si="20"/>
        <v/>
      </c>
      <c r="AZ235" s="52" t="str">
        <f>IF(ISNUMBER(SEARCH('Standard Search'!$C$11,HiddenSheet!B235)),HiddenSheet!B235,"")</f>
        <v/>
      </c>
      <c r="BA235" s="52" t="str">
        <f t="array" ref="BA235">IFERROR(INDEX($AZ$2:$AZ$504,SMALL(IF($AZ$2:$AZ$504&lt;&gt;"",ROW($AZ$2:$AZ$504)-ROW($AZ$2)+1,""),ROW(BA235)-ROW($BA$2)+1)),"")</f>
        <v/>
      </c>
    </row>
    <row r="236" spans="1:53">
      <c r="A236" s="215" t="s">
        <v>693</v>
      </c>
      <c r="B236" s="224" t="s">
        <v>698</v>
      </c>
      <c r="C236" s="225">
        <v>2017</v>
      </c>
      <c r="D236" s="218" t="s">
        <v>320</v>
      </c>
      <c r="F236" s="52" t="str">
        <f>IFERROR(INDEX('Stage 2 System Breakdown'!$B$12:$B$200,MATCH(0,INDEX(COUNTIF($F$1:F235,'Stage 2 System Breakdown'!$B$12:$B$200),0,0),0)),"")</f>
        <v/>
      </c>
      <c r="G236" s="52" t="str">
        <f>IFERROR(INDEX('Stage 2 System Breakdown'!$D$12:$D$200,MATCH(0,INDEX(COUNTIF($G$1:G235,'Stage 2 System Breakdown'!$D$12:$D$200),0,0),0)),"")</f>
        <v/>
      </c>
      <c r="H236" s="52" t="str">
        <f>IFERROR(INDEX('Stage 2 System Breakdown'!$F$12:$F$200,MATCH(0,INDEX(COUNTIF($H$1:H235,'Stage 2 System Breakdown'!$F$12:$F$200),0,0),0)),"")</f>
        <v/>
      </c>
      <c r="L236" s="69" t="str" cm="1">
        <f t="array" ref="L236">IFERROR(INDEX('Stage 1 Requirements Definition'!$E$12:$E$200,MATCH(0,INDEX(COUNTIF($L$1:L235,'Stage 1 Requirements Definition'!$E$12:$E$200),0,0),0)),"")</f>
        <v/>
      </c>
      <c r="AE236" s="52" t="str">
        <f t="array" ref="AE236">IFERROR(INDEX($AB$2:$AB$504,SMALL(IF($AC$2:$AC$504&lt;&gt;0,ROW($AB$2:$AB$504)-ROW($AB$2)+1),ROWS($AB$2:AB236))),"")</f>
        <v/>
      </c>
      <c r="AF236" s="52" t="str">
        <f t="shared" si="17"/>
        <v/>
      </c>
      <c r="AJ236" s="67" t="str">
        <f t="shared" ca="1" si="18"/>
        <v/>
      </c>
      <c r="AK236" s="65" t="str">
        <f t="shared" ca="1" si="19"/>
        <v/>
      </c>
      <c r="AL236" s="65" t="str">
        <f t="shared" ca="1" si="20"/>
        <v/>
      </c>
      <c r="AZ236" s="52" t="str">
        <f>IF(ISNUMBER(SEARCH('Standard Search'!$C$11,HiddenSheet!B236)),HiddenSheet!B236,"")</f>
        <v/>
      </c>
      <c r="BA236" s="52" t="str">
        <f t="array" ref="BA236">IFERROR(INDEX($AZ$2:$AZ$504,SMALL(IF($AZ$2:$AZ$504&lt;&gt;"",ROW($AZ$2:$AZ$504)-ROW($AZ$2)+1,""),ROW(BA236)-ROW($BA$2)+1)),"")</f>
        <v/>
      </c>
    </row>
    <row r="237" spans="1:53">
      <c r="A237" s="215" t="s">
        <v>693</v>
      </c>
      <c r="B237" s="224" t="s">
        <v>699</v>
      </c>
      <c r="C237" s="225">
        <v>2019</v>
      </c>
      <c r="D237" s="218" t="s">
        <v>320</v>
      </c>
      <c r="F237" s="52" t="str">
        <f>IFERROR(INDEX('Stage 2 System Breakdown'!$B$12:$B$200,MATCH(0,INDEX(COUNTIF($F$1:F236,'Stage 2 System Breakdown'!$B$12:$B$200),0,0),0)),"")</f>
        <v/>
      </c>
      <c r="G237" s="52" t="str">
        <f>IFERROR(INDEX('Stage 2 System Breakdown'!$D$12:$D$200,MATCH(0,INDEX(COUNTIF($G$1:G236,'Stage 2 System Breakdown'!$D$12:$D$200),0,0),0)),"")</f>
        <v/>
      </c>
      <c r="H237" s="52" t="str">
        <f>IFERROR(INDEX('Stage 2 System Breakdown'!$F$12:$F$200,MATCH(0,INDEX(COUNTIF($H$1:H236,'Stage 2 System Breakdown'!$F$12:$F$200),0,0),0)),"")</f>
        <v/>
      </c>
      <c r="L237" s="69" t="str" cm="1">
        <f t="array" ref="L237">IFERROR(INDEX('Stage 1 Requirements Definition'!$E$12:$E$200,MATCH(0,INDEX(COUNTIF($L$1:L236,'Stage 1 Requirements Definition'!$E$12:$E$200),0,0),0)),"")</f>
        <v/>
      </c>
      <c r="AE237" s="52" t="str">
        <f t="array" ref="AE237">IFERROR(INDEX($AB$2:$AB$504,SMALL(IF($AC$2:$AC$504&lt;&gt;0,ROW($AB$2:$AB$504)-ROW($AB$2)+1),ROWS($AB$2:AB237))),"")</f>
        <v/>
      </c>
      <c r="AF237" s="52" t="str">
        <f t="shared" si="17"/>
        <v/>
      </c>
      <c r="AJ237" s="67" t="str">
        <f t="shared" ca="1" si="18"/>
        <v/>
      </c>
      <c r="AK237" s="65" t="str">
        <f t="shared" ca="1" si="19"/>
        <v/>
      </c>
      <c r="AL237" s="65" t="str">
        <f t="shared" ca="1" si="20"/>
        <v/>
      </c>
      <c r="AZ237" s="52" t="str">
        <f>IF(ISNUMBER(SEARCH('Standard Search'!$C$11,HiddenSheet!B237)),HiddenSheet!B237,"")</f>
        <v/>
      </c>
      <c r="BA237" s="52" t="str">
        <f t="array" ref="BA237">IFERROR(INDEX($AZ$2:$AZ$504,SMALL(IF($AZ$2:$AZ$504&lt;&gt;"",ROW($AZ$2:$AZ$504)-ROW($AZ$2)+1,""),ROW(BA237)-ROW($BA$2)+1)),"")</f>
        <v/>
      </c>
    </row>
    <row r="238" spans="1:53">
      <c r="A238" s="215" t="s">
        <v>693</v>
      </c>
      <c r="B238" s="224" t="s">
        <v>700</v>
      </c>
      <c r="C238" s="225">
        <v>2019</v>
      </c>
      <c r="D238" s="218" t="s">
        <v>320</v>
      </c>
      <c r="F238" s="52" t="str">
        <f>IFERROR(INDEX('Stage 2 System Breakdown'!$B$12:$B$200,MATCH(0,INDEX(COUNTIF($F$1:F237,'Stage 2 System Breakdown'!$B$12:$B$200),0,0),0)),"")</f>
        <v/>
      </c>
      <c r="G238" s="52" t="str">
        <f>IFERROR(INDEX('Stage 2 System Breakdown'!$D$12:$D$200,MATCH(0,INDEX(COUNTIF($G$1:G237,'Stage 2 System Breakdown'!$D$12:$D$200),0,0),0)),"")</f>
        <v/>
      </c>
      <c r="H238" s="52" t="str">
        <f>IFERROR(INDEX('Stage 2 System Breakdown'!$F$12:$F$200,MATCH(0,INDEX(COUNTIF($H$1:H237,'Stage 2 System Breakdown'!$F$12:$F$200),0,0),0)),"")</f>
        <v/>
      </c>
      <c r="L238" s="69" t="str" cm="1">
        <f t="array" ref="L238">IFERROR(INDEX('Stage 1 Requirements Definition'!$E$12:$E$200,MATCH(0,INDEX(COUNTIF($L$1:L237,'Stage 1 Requirements Definition'!$E$12:$E$200),0,0),0)),"")</f>
        <v/>
      </c>
      <c r="AE238" s="52" t="str">
        <f t="array" ref="AE238">IFERROR(INDEX($AB$2:$AB$504,SMALL(IF($AC$2:$AC$504&lt;&gt;0,ROW($AB$2:$AB$504)-ROW($AB$2)+1),ROWS($AB$2:AB238))),"")</f>
        <v/>
      </c>
      <c r="AF238" s="52" t="str">
        <f t="shared" si="17"/>
        <v/>
      </c>
      <c r="AJ238" s="67" t="str">
        <f t="shared" ca="1" si="18"/>
        <v/>
      </c>
      <c r="AK238" s="65" t="str">
        <f t="shared" ca="1" si="19"/>
        <v/>
      </c>
      <c r="AL238" s="65" t="str">
        <f t="shared" ca="1" si="20"/>
        <v/>
      </c>
      <c r="AZ238" s="52" t="str">
        <f>IF(ISNUMBER(SEARCH('Standard Search'!$C$11,HiddenSheet!B238)),HiddenSheet!B238,"")</f>
        <v/>
      </c>
      <c r="BA238" s="52" t="str">
        <f t="array" ref="BA238">IFERROR(INDEX($AZ$2:$AZ$504,SMALL(IF($AZ$2:$AZ$504&lt;&gt;"",ROW($AZ$2:$AZ$504)-ROW($AZ$2)+1,""),ROW(BA238)-ROW($BA$2)+1)),"")</f>
        <v/>
      </c>
    </row>
    <row r="239" spans="1:53" ht="30">
      <c r="A239" s="215" t="s">
        <v>693</v>
      </c>
      <c r="B239" s="224" t="s">
        <v>701</v>
      </c>
      <c r="C239" s="225">
        <v>2014</v>
      </c>
      <c r="D239" s="218" t="s">
        <v>513</v>
      </c>
      <c r="F239" s="52" t="str">
        <f>IFERROR(INDEX('Stage 2 System Breakdown'!$B$12:$B$200,MATCH(0,INDEX(COUNTIF($F$1:F238,'Stage 2 System Breakdown'!$B$12:$B$200),0,0),0)),"")</f>
        <v/>
      </c>
      <c r="G239" s="52" t="str">
        <f>IFERROR(INDEX('Stage 2 System Breakdown'!$D$12:$D$200,MATCH(0,INDEX(COUNTIF($G$1:G238,'Stage 2 System Breakdown'!$D$12:$D$200),0,0),0)),"")</f>
        <v/>
      </c>
      <c r="H239" s="52" t="str">
        <f>IFERROR(INDEX('Stage 2 System Breakdown'!$F$12:$F$200,MATCH(0,INDEX(COUNTIF($H$1:H238,'Stage 2 System Breakdown'!$F$12:$F$200),0,0),0)),"")</f>
        <v/>
      </c>
      <c r="L239" s="69" t="str" cm="1">
        <f t="array" ref="L239">IFERROR(INDEX('Stage 1 Requirements Definition'!$E$12:$E$200,MATCH(0,INDEX(COUNTIF($L$1:L238,'Stage 1 Requirements Definition'!$E$12:$E$200),0,0),0)),"")</f>
        <v/>
      </c>
      <c r="AE239" s="52" t="str">
        <f t="array" ref="AE239">IFERROR(INDEX($AB$2:$AB$504,SMALL(IF($AC$2:$AC$504&lt;&gt;0,ROW($AB$2:$AB$504)-ROW($AB$2)+1),ROWS($AB$2:AB239))),"")</f>
        <v/>
      </c>
      <c r="AF239" s="52" t="str">
        <f t="shared" si="17"/>
        <v/>
      </c>
      <c r="AJ239" s="67" t="str">
        <f t="shared" ca="1" si="18"/>
        <v/>
      </c>
      <c r="AK239" s="65" t="str">
        <f t="shared" ca="1" si="19"/>
        <v/>
      </c>
      <c r="AL239" s="65" t="str">
        <f t="shared" ca="1" si="20"/>
        <v/>
      </c>
      <c r="AZ239" s="52" t="str">
        <f>IF(ISNUMBER(SEARCH('Standard Search'!$C$11,HiddenSheet!B239)),HiddenSheet!B239,"")</f>
        <v/>
      </c>
      <c r="BA239" s="52" t="str">
        <f t="array" ref="BA239">IFERROR(INDEX($AZ$2:$AZ$504,SMALL(IF($AZ$2:$AZ$504&lt;&gt;"",ROW($AZ$2:$AZ$504)-ROW($AZ$2)+1,""),ROW(BA239)-ROW($BA$2)+1)),"")</f>
        <v/>
      </c>
    </row>
    <row r="240" spans="1:53">
      <c r="A240" s="215" t="s">
        <v>693</v>
      </c>
      <c r="B240" s="216" t="s">
        <v>702</v>
      </c>
      <c r="C240" s="217">
        <v>2019</v>
      </c>
      <c r="D240" s="218" t="s">
        <v>339</v>
      </c>
      <c r="F240" s="52" t="str">
        <f>IFERROR(INDEX('Stage 2 System Breakdown'!$B$12:$B$200,MATCH(0,INDEX(COUNTIF($F$1:F239,'Stage 2 System Breakdown'!$B$12:$B$200),0,0),0)),"")</f>
        <v/>
      </c>
      <c r="G240" s="52" t="str">
        <f>IFERROR(INDEX('Stage 2 System Breakdown'!$D$12:$D$200,MATCH(0,INDEX(COUNTIF($G$1:G239,'Stage 2 System Breakdown'!$D$12:$D$200),0,0),0)),"")</f>
        <v/>
      </c>
      <c r="H240" s="52" t="str">
        <f>IFERROR(INDEX('Stage 2 System Breakdown'!$F$12:$F$200,MATCH(0,INDEX(COUNTIF($H$1:H239,'Stage 2 System Breakdown'!$F$12:$F$200),0,0),0)),"")</f>
        <v/>
      </c>
      <c r="L240" s="69" t="str" cm="1">
        <f t="array" ref="L240">IFERROR(INDEX('Stage 1 Requirements Definition'!$E$12:$E$200,MATCH(0,INDEX(COUNTIF($L$1:L239,'Stage 1 Requirements Definition'!$E$12:$E$200),0,0),0)),"")</f>
        <v/>
      </c>
      <c r="AE240" s="52" t="str">
        <f t="array" ref="AE240">IFERROR(INDEX($AB$2:$AB$504,SMALL(IF($AC$2:$AC$504&lt;&gt;0,ROW($AB$2:$AB$504)-ROW($AB$2)+1),ROWS($AB$2:AB240))),"")</f>
        <v/>
      </c>
      <c r="AF240" s="52" t="str">
        <f t="shared" si="17"/>
        <v/>
      </c>
      <c r="AJ240" s="67" t="str">
        <f t="shared" ca="1" si="18"/>
        <v/>
      </c>
      <c r="AK240" s="65" t="str">
        <f t="shared" ca="1" si="19"/>
        <v/>
      </c>
      <c r="AL240" s="65" t="str">
        <f t="shared" ca="1" si="20"/>
        <v/>
      </c>
      <c r="AZ240" s="52" t="str">
        <f>IF(ISNUMBER(SEARCH('Standard Search'!$C$11,HiddenSheet!B240)),HiddenSheet!B240,"")</f>
        <v/>
      </c>
      <c r="BA240" s="52" t="str">
        <f t="array" ref="BA240">IFERROR(INDEX($AZ$2:$AZ$504,SMALL(IF($AZ$2:$AZ$504&lt;&gt;"",ROW($AZ$2:$AZ$504)-ROW($AZ$2)+1,""),ROW(BA240)-ROW($BA$2)+1)),"")</f>
        <v/>
      </c>
    </row>
    <row r="241" spans="1:53">
      <c r="A241" s="215" t="s">
        <v>693</v>
      </c>
      <c r="B241" s="224" t="s">
        <v>703</v>
      </c>
      <c r="C241" s="225">
        <v>2018</v>
      </c>
      <c r="D241" s="218" t="s">
        <v>339</v>
      </c>
      <c r="F241" s="52" t="str">
        <f>IFERROR(INDEX('Stage 2 System Breakdown'!$B$12:$B$200,MATCH(0,INDEX(COUNTIF($F$1:F240,'Stage 2 System Breakdown'!$B$12:$B$200),0,0),0)),"")</f>
        <v/>
      </c>
      <c r="G241" s="52" t="str">
        <f>IFERROR(INDEX('Stage 2 System Breakdown'!$D$12:$D$200,MATCH(0,INDEX(COUNTIF($G$1:G240,'Stage 2 System Breakdown'!$D$12:$D$200),0,0),0)),"")</f>
        <v/>
      </c>
      <c r="H241" s="52" t="str">
        <f>IFERROR(INDEX('Stage 2 System Breakdown'!$F$12:$F$200,MATCH(0,INDEX(COUNTIF($H$1:H240,'Stage 2 System Breakdown'!$F$12:$F$200),0,0),0)),"")</f>
        <v/>
      </c>
      <c r="L241" s="69" t="str" cm="1">
        <f t="array" ref="L241">IFERROR(INDEX('Stage 1 Requirements Definition'!$E$12:$E$200,MATCH(0,INDEX(COUNTIF($L$1:L240,'Stage 1 Requirements Definition'!$E$12:$E$200),0,0),0)),"")</f>
        <v/>
      </c>
      <c r="AE241" s="52" t="str">
        <f t="array" ref="AE241">IFERROR(INDEX($AB$2:$AB$504,SMALL(IF($AC$2:$AC$504&lt;&gt;0,ROW($AB$2:$AB$504)-ROW($AB$2)+1),ROWS($AB$2:AB241))),"")</f>
        <v/>
      </c>
      <c r="AF241" s="52" t="str">
        <f t="shared" si="17"/>
        <v/>
      </c>
      <c r="AJ241" s="67" t="str">
        <f t="shared" ca="1" si="18"/>
        <v/>
      </c>
      <c r="AK241" s="65" t="str">
        <f t="shared" ca="1" si="19"/>
        <v/>
      </c>
      <c r="AL241" s="65" t="str">
        <f t="shared" ca="1" si="20"/>
        <v/>
      </c>
      <c r="AZ241" s="52" t="str">
        <f>IF(ISNUMBER(SEARCH('Standard Search'!$C$11,HiddenSheet!B241)),HiddenSheet!B241,"")</f>
        <v/>
      </c>
      <c r="BA241" s="52" t="str">
        <f t="array" ref="BA241">IFERROR(INDEX($AZ$2:$AZ$504,SMALL(IF($AZ$2:$AZ$504&lt;&gt;"",ROW($AZ$2:$AZ$504)-ROW($AZ$2)+1,""),ROW(BA241)-ROW($BA$2)+1)),"")</f>
        <v/>
      </c>
    </row>
    <row r="242" spans="1:53">
      <c r="A242" s="215" t="s">
        <v>693</v>
      </c>
      <c r="B242" s="224" t="s">
        <v>704</v>
      </c>
      <c r="C242" s="225">
        <v>2019</v>
      </c>
      <c r="D242" s="218" t="s">
        <v>339</v>
      </c>
      <c r="F242" s="52" t="str">
        <f>IFERROR(INDEX('Stage 2 System Breakdown'!$B$12:$B$200,MATCH(0,INDEX(COUNTIF($F$1:F241,'Stage 2 System Breakdown'!$B$12:$B$200),0,0),0)),"")</f>
        <v/>
      </c>
      <c r="G242" s="52" t="str">
        <f>IFERROR(INDEX('Stage 2 System Breakdown'!$D$12:$D$200,MATCH(0,INDEX(COUNTIF($G$1:G241,'Stage 2 System Breakdown'!$D$12:$D$200),0,0),0)),"")</f>
        <v/>
      </c>
      <c r="H242" s="52" t="str">
        <f>IFERROR(INDEX('Stage 2 System Breakdown'!$F$12:$F$200,MATCH(0,INDEX(COUNTIF($H$1:H241,'Stage 2 System Breakdown'!$F$12:$F$200),0,0),0)),"")</f>
        <v/>
      </c>
      <c r="L242" s="69" t="str" cm="1">
        <f t="array" ref="L242">IFERROR(INDEX('Stage 1 Requirements Definition'!$E$12:$E$200,MATCH(0,INDEX(COUNTIF($L$1:L241,'Stage 1 Requirements Definition'!$E$12:$E$200),0,0),0)),"")</f>
        <v/>
      </c>
      <c r="AE242" s="52" t="str">
        <f t="array" ref="AE242">IFERROR(INDEX($AB$2:$AB$504,SMALL(IF($AC$2:$AC$504&lt;&gt;0,ROW($AB$2:$AB$504)-ROW($AB$2)+1),ROWS($AB$2:AB242))),"")</f>
        <v/>
      </c>
      <c r="AF242" s="52" t="str">
        <f t="shared" si="17"/>
        <v/>
      </c>
      <c r="AJ242" s="67" t="str">
        <f t="shared" ca="1" si="18"/>
        <v/>
      </c>
      <c r="AK242" s="65" t="str">
        <f t="shared" ca="1" si="19"/>
        <v/>
      </c>
      <c r="AL242" s="65" t="str">
        <f t="shared" ca="1" si="20"/>
        <v/>
      </c>
      <c r="AZ242" s="52" t="str">
        <f>IF(ISNUMBER(SEARCH('Standard Search'!$C$11,HiddenSheet!B242)),HiddenSheet!B242,"")</f>
        <v/>
      </c>
      <c r="BA242" s="52" t="str">
        <f t="array" ref="BA242">IFERROR(INDEX($AZ$2:$AZ$504,SMALL(IF($AZ$2:$AZ$504&lt;&gt;"",ROW($AZ$2:$AZ$504)-ROW($AZ$2)+1,""),ROW(BA242)-ROW($BA$2)+1)),"")</f>
        <v/>
      </c>
    </row>
    <row r="243" spans="1:53">
      <c r="A243" s="215" t="s">
        <v>693</v>
      </c>
      <c r="B243" s="224" t="s">
        <v>705</v>
      </c>
      <c r="C243" s="225">
        <v>2020</v>
      </c>
      <c r="D243" s="218" t="s">
        <v>339</v>
      </c>
      <c r="F243" s="52" t="str">
        <f>IFERROR(INDEX('Stage 2 System Breakdown'!$B$12:$B$200,MATCH(0,INDEX(COUNTIF($F$1:F242,'Stage 2 System Breakdown'!$B$12:$B$200),0,0),0)),"")</f>
        <v/>
      </c>
      <c r="G243" s="52" t="str">
        <f>IFERROR(INDEX('Stage 2 System Breakdown'!$D$12:$D$200,MATCH(0,INDEX(COUNTIF($G$1:G242,'Stage 2 System Breakdown'!$D$12:$D$200),0,0),0)),"")</f>
        <v/>
      </c>
      <c r="H243" s="52" t="str">
        <f>IFERROR(INDEX('Stage 2 System Breakdown'!$F$12:$F$200,MATCH(0,INDEX(COUNTIF($H$1:H242,'Stage 2 System Breakdown'!$F$12:$F$200),0,0),0)),"")</f>
        <v/>
      </c>
      <c r="L243" s="69" t="str" cm="1">
        <f t="array" ref="L243">IFERROR(INDEX('Stage 1 Requirements Definition'!$E$12:$E$200,MATCH(0,INDEX(COUNTIF($L$1:L242,'Stage 1 Requirements Definition'!$E$12:$E$200),0,0),0)),"")</f>
        <v/>
      </c>
      <c r="AE243" s="52" t="str">
        <f t="array" ref="AE243">IFERROR(INDEX($AB$2:$AB$504,SMALL(IF($AC$2:$AC$504&lt;&gt;0,ROW($AB$2:$AB$504)-ROW($AB$2)+1),ROWS($AB$2:AB243))),"")</f>
        <v/>
      </c>
      <c r="AF243" s="52" t="str">
        <f t="shared" si="17"/>
        <v/>
      </c>
      <c r="AJ243" s="67" t="str">
        <f t="shared" ca="1" si="18"/>
        <v/>
      </c>
      <c r="AK243" s="65" t="str">
        <f t="shared" ca="1" si="19"/>
        <v/>
      </c>
      <c r="AL243" s="65" t="str">
        <f t="shared" ca="1" si="20"/>
        <v/>
      </c>
      <c r="AZ243" s="52" t="str">
        <f>IF(ISNUMBER(SEARCH('Standard Search'!$C$11,HiddenSheet!B243)),HiddenSheet!B243,"")</f>
        <v/>
      </c>
      <c r="BA243" s="52" t="str">
        <f t="array" ref="BA243">IFERROR(INDEX($AZ$2:$AZ$504,SMALL(IF($AZ$2:$AZ$504&lt;&gt;"",ROW($AZ$2:$AZ$504)-ROW($AZ$2)+1,""),ROW(BA243)-ROW($BA$2)+1)),"")</f>
        <v/>
      </c>
    </row>
    <row r="244" spans="1:53">
      <c r="A244" s="215" t="s">
        <v>693</v>
      </c>
      <c r="B244" s="224" t="s">
        <v>706</v>
      </c>
      <c r="C244" s="225">
        <v>2004</v>
      </c>
      <c r="D244" s="218" t="s">
        <v>339</v>
      </c>
      <c r="F244" s="52" t="str">
        <f>IFERROR(INDEX('Stage 2 System Breakdown'!$B$12:$B$200,MATCH(0,INDEX(COUNTIF($F$1:F243,'Stage 2 System Breakdown'!$B$12:$B$200),0,0),0)),"")</f>
        <v/>
      </c>
      <c r="G244" s="52" t="str">
        <f>IFERROR(INDEX('Stage 2 System Breakdown'!$D$12:$D$200,MATCH(0,INDEX(COUNTIF($G$1:G243,'Stage 2 System Breakdown'!$D$12:$D$200),0,0),0)),"")</f>
        <v/>
      </c>
      <c r="H244" s="52" t="str">
        <f>IFERROR(INDEX('Stage 2 System Breakdown'!$F$12:$F$200,MATCH(0,INDEX(COUNTIF($H$1:H243,'Stage 2 System Breakdown'!$F$12:$F$200),0,0),0)),"")</f>
        <v/>
      </c>
      <c r="L244" s="69" t="str" cm="1">
        <f t="array" ref="L244">IFERROR(INDEX('Stage 1 Requirements Definition'!$E$12:$E$200,MATCH(0,INDEX(COUNTIF($L$1:L243,'Stage 1 Requirements Definition'!$E$12:$E$200),0,0),0)),"")</f>
        <v/>
      </c>
      <c r="AE244" s="52" t="str">
        <f t="array" ref="AE244">IFERROR(INDEX($AB$2:$AB$504,SMALL(IF($AC$2:$AC$504&lt;&gt;0,ROW($AB$2:$AB$504)-ROW($AB$2)+1),ROWS($AB$2:AB244))),"")</f>
        <v/>
      </c>
      <c r="AF244" s="52" t="str">
        <f t="shared" si="17"/>
        <v/>
      </c>
      <c r="AJ244" s="67" t="str">
        <f t="shared" ca="1" si="18"/>
        <v/>
      </c>
      <c r="AK244" s="65" t="str">
        <f t="shared" ca="1" si="19"/>
        <v/>
      </c>
      <c r="AL244" s="65" t="str">
        <f t="shared" ca="1" si="20"/>
        <v/>
      </c>
      <c r="AZ244" s="52" t="str">
        <f>IF(ISNUMBER(SEARCH('Standard Search'!$C$11,HiddenSheet!B244)),HiddenSheet!B244,"")</f>
        <v/>
      </c>
      <c r="BA244" s="52" t="str">
        <f t="array" ref="BA244">IFERROR(INDEX($AZ$2:$AZ$504,SMALL(IF($AZ$2:$AZ$504&lt;&gt;"",ROW($AZ$2:$AZ$504)-ROW($AZ$2)+1,""),ROW(BA244)-ROW($BA$2)+1)),"")</f>
        <v/>
      </c>
    </row>
    <row r="245" spans="1:53">
      <c r="A245" s="215" t="s">
        <v>693</v>
      </c>
      <c r="B245" s="224" t="s">
        <v>707</v>
      </c>
      <c r="C245" s="225">
        <v>2019</v>
      </c>
      <c r="D245" s="218" t="s">
        <v>339</v>
      </c>
      <c r="F245" s="52" t="str">
        <f>IFERROR(INDEX('Stage 2 System Breakdown'!$B$12:$B$200,MATCH(0,INDEX(COUNTIF($F$1:F244,'Stage 2 System Breakdown'!$B$12:$B$200),0,0),0)),"")</f>
        <v/>
      </c>
      <c r="G245" s="52" t="str">
        <f>IFERROR(INDEX('Stage 2 System Breakdown'!$D$12:$D$200,MATCH(0,INDEX(COUNTIF($G$1:G244,'Stage 2 System Breakdown'!$D$12:$D$200),0,0),0)),"")</f>
        <v/>
      </c>
      <c r="H245" s="52" t="str">
        <f>IFERROR(INDEX('Stage 2 System Breakdown'!$F$12:$F$200,MATCH(0,INDEX(COUNTIF($H$1:H244,'Stage 2 System Breakdown'!$F$12:$F$200),0,0),0)),"")</f>
        <v/>
      </c>
      <c r="L245" s="69" t="str" cm="1">
        <f t="array" ref="L245">IFERROR(INDEX('Stage 1 Requirements Definition'!$E$12:$E$200,MATCH(0,INDEX(COUNTIF($L$1:L244,'Stage 1 Requirements Definition'!$E$12:$E$200),0,0),0)),"")</f>
        <v/>
      </c>
      <c r="AE245" s="52" t="str">
        <f t="array" ref="AE245">IFERROR(INDEX($AB$2:$AB$504,SMALL(IF($AC$2:$AC$504&lt;&gt;0,ROW($AB$2:$AB$504)-ROW($AB$2)+1),ROWS($AB$2:AB245))),"")</f>
        <v/>
      </c>
      <c r="AF245" s="52" t="str">
        <f t="shared" si="17"/>
        <v/>
      </c>
      <c r="AJ245" s="67" t="str">
        <f t="shared" ca="1" si="18"/>
        <v/>
      </c>
      <c r="AK245" s="65" t="str">
        <f t="shared" ca="1" si="19"/>
        <v/>
      </c>
      <c r="AL245" s="65" t="str">
        <f t="shared" ca="1" si="20"/>
        <v/>
      </c>
      <c r="AZ245" s="52" t="str">
        <f>IF(ISNUMBER(SEARCH('Standard Search'!$C$11,HiddenSheet!B245)),HiddenSheet!B245,"")</f>
        <v/>
      </c>
      <c r="BA245" s="52" t="str">
        <f t="array" ref="BA245">IFERROR(INDEX($AZ$2:$AZ$504,SMALL(IF($AZ$2:$AZ$504&lt;&gt;"",ROW($AZ$2:$AZ$504)-ROW($AZ$2)+1,""),ROW(BA245)-ROW($BA$2)+1)),"")</f>
        <v/>
      </c>
    </row>
    <row r="246" spans="1:53">
      <c r="A246" s="215" t="s">
        <v>693</v>
      </c>
      <c r="B246" s="224" t="s">
        <v>708</v>
      </c>
      <c r="C246" s="225">
        <v>2019</v>
      </c>
      <c r="D246" s="218" t="s">
        <v>339</v>
      </c>
      <c r="F246" s="52" t="str">
        <f>IFERROR(INDEX('Stage 2 System Breakdown'!$B$12:$B$200,MATCH(0,INDEX(COUNTIF($F$1:F245,'Stage 2 System Breakdown'!$B$12:$B$200),0,0),0)),"")</f>
        <v/>
      </c>
      <c r="G246" s="52" t="str">
        <f>IFERROR(INDEX('Stage 2 System Breakdown'!$D$12:$D$200,MATCH(0,INDEX(COUNTIF($G$1:G245,'Stage 2 System Breakdown'!$D$12:$D$200),0,0),0)),"")</f>
        <v/>
      </c>
      <c r="H246" s="52" t="str">
        <f>IFERROR(INDEX('Stage 2 System Breakdown'!$F$12:$F$200,MATCH(0,INDEX(COUNTIF($H$1:H245,'Stage 2 System Breakdown'!$F$12:$F$200),0,0),0)),"")</f>
        <v/>
      </c>
      <c r="L246" s="69" t="str" cm="1">
        <f t="array" ref="L246">IFERROR(INDEX('Stage 1 Requirements Definition'!$E$12:$E$200,MATCH(0,INDEX(COUNTIF($L$1:L245,'Stage 1 Requirements Definition'!$E$12:$E$200),0,0),0)),"")</f>
        <v/>
      </c>
      <c r="AE246" s="52" t="str">
        <f t="array" ref="AE246">IFERROR(INDEX($AB$2:$AB$504,SMALL(IF($AC$2:$AC$504&lt;&gt;0,ROW($AB$2:$AB$504)-ROW($AB$2)+1),ROWS($AB$2:AB246))),"")</f>
        <v/>
      </c>
      <c r="AF246" s="52" t="str">
        <f t="shared" si="17"/>
        <v/>
      </c>
      <c r="AJ246" s="67" t="str">
        <f t="shared" ca="1" si="18"/>
        <v/>
      </c>
      <c r="AK246" s="65" t="str">
        <f t="shared" ca="1" si="19"/>
        <v/>
      </c>
      <c r="AL246" s="65" t="str">
        <f t="shared" ca="1" si="20"/>
        <v/>
      </c>
      <c r="AZ246" s="52" t="str">
        <f>IF(ISNUMBER(SEARCH('Standard Search'!$C$11,HiddenSheet!B246)),HiddenSheet!B246,"")</f>
        <v/>
      </c>
      <c r="BA246" s="52" t="str">
        <f t="array" ref="BA246">IFERROR(INDEX($AZ$2:$AZ$504,SMALL(IF($AZ$2:$AZ$504&lt;&gt;"",ROW($AZ$2:$AZ$504)-ROW($AZ$2)+1,""),ROW(BA246)-ROW($BA$2)+1)),"")</f>
        <v/>
      </c>
    </row>
    <row r="247" spans="1:53">
      <c r="A247" s="215" t="s">
        <v>693</v>
      </c>
      <c r="B247" s="224" t="s">
        <v>709</v>
      </c>
      <c r="C247" s="225">
        <v>2019</v>
      </c>
      <c r="D247" s="218" t="s">
        <v>339</v>
      </c>
      <c r="F247" s="52" t="str">
        <f>IFERROR(INDEX('Stage 2 System Breakdown'!$B$12:$B$200,MATCH(0,INDEX(COUNTIF($F$1:F246,'Stage 2 System Breakdown'!$B$12:$B$200),0,0),0)),"")</f>
        <v/>
      </c>
      <c r="G247" s="52" t="str">
        <f>IFERROR(INDEX('Stage 2 System Breakdown'!$D$12:$D$200,MATCH(0,INDEX(COUNTIF($G$1:G246,'Stage 2 System Breakdown'!$D$12:$D$200),0,0),0)),"")</f>
        <v/>
      </c>
      <c r="H247" s="52" t="str">
        <f>IFERROR(INDEX('Stage 2 System Breakdown'!$F$12:$F$200,MATCH(0,INDEX(COUNTIF($H$1:H246,'Stage 2 System Breakdown'!$F$12:$F$200),0,0),0)),"")</f>
        <v/>
      </c>
      <c r="L247" s="69" t="str" cm="1">
        <f t="array" ref="L247">IFERROR(INDEX('Stage 1 Requirements Definition'!$E$12:$E$200,MATCH(0,INDEX(COUNTIF($L$1:L246,'Stage 1 Requirements Definition'!$E$12:$E$200),0,0),0)),"")</f>
        <v/>
      </c>
      <c r="AE247" s="52" t="str">
        <f t="array" ref="AE247">IFERROR(INDEX($AB$2:$AB$504,SMALL(IF($AC$2:$AC$504&lt;&gt;0,ROW($AB$2:$AB$504)-ROW($AB$2)+1),ROWS($AB$2:AB247))),"")</f>
        <v/>
      </c>
      <c r="AF247" s="52" t="str">
        <f t="shared" ref="AF247:AF314" si="21">IFERROR(INDEX($AC$2:$AC$504,MATCH(AE247,$AB$2:$AB$504,0)),"")</f>
        <v/>
      </c>
      <c r="AJ247" s="67" t="str">
        <f t="shared" ca="1" si="18"/>
        <v/>
      </c>
      <c r="AK247" s="65" t="str">
        <f t="shared" ca="1" si="19"/>
        <v/>
      </c>
      <c r="AL247" s="65" t="str">
        <f t="shared" ca="1" si="20"/>
        <v/>
      </c>
      <c r="AZ247" s="52" t="str">
        <f>IF(ISNUMBER(SEARCH('Standard Search'!$C$11,HiddenSheet!B247)),HiddenSheet!B247,"")</f>
        <v/>
      </c>
      <c r="BA247" s="52" t="str">
        <f t="array" ref="BA247">IFERROR(INDEX($AZ$2:$AZ$504,SMALL(IF($AZ$2:$AZ$504&lt;&gt;"",ROW($AZ$2:$AZ$504)-ROW($AZ$2)+1,""),ROW(BA247)-ROW($BA$2)+1)),"")</f>
        <v/>
      </c>
    </row>
    <row r="248" spans="1:53">
      <c r="A248" s="215" t="s">
        <v>693</v>
      </c>
      <c r="B248" s="224" t="s">
        <v>710</v>
      </c>
      <c r="C248" s="225">
        <v>2019</v>
      </c>
      <c r="D248" s="218" t="s">
        <v>339</v>
      </c>
      <c r="F248" s="52" t="str">
        <f>IFERROR(INDEX('Stage 2 System Breakdown'!$B$12:$B$200,MATCH(0,INDEX(COUNTIF($F$1:F247,'Stage 2 System Breakdown'!$B$12:$B$200),0,0),0)),"")</f>
        <v/>
      </c>
      <c r="G248" s="52" t="str">
        <f>IFERROR(INDEX('Stage 2 System Breakdown'!$D$12:$D$200,MATCH(0,INDEX(COUNTIF($G$1:G247,'Stage 2 System Breakdown'!$D$12:$D$200),0,0),0)),"")</f>
        <v/>
      </c>
      <c r="H248" s="52" t="str">
        <f>IFERROR(INDEX('Stage 2 System Breakdown'!$F$12:$F$200,MATCH(0,INDEX(COUNTIF($H$1:H247,'Stage 2 System Breakdown'!$F$12:$F$200),0,0),0)),"")</f>
        <v/>
      </c>
      <c r="L248" s="69" t="str" cm="1">
        <f t="array" ref="L248">IFERROR(INDEX('Stage 1 Requirements Definition'!$E$12:$E$200,MATCH(0,INDEX(COUNTIF($L$1:L247,'Stage 1 Requirements Definition'!$E$12:$E$200),0,0),0)),"")</f>
        <v/>
      </c>
      <c r="AE248" s="52" t="str">
        <f t="array" ref="AE248">IFERROR(INDEX($AB$2:$AB$504,SMALL(IF($AC$2:$AC$504&lt;&gt;0,ROW($AB$2:$AB$504)-ROW($AB$2)+1),ROWS($AB$2:AB248))),"")</f>
        <v/>
      </c>
      <c r="AF248" s="52" t="str">
        <f t="shared" si="21"/>
        <v/>
      </c>
      <c r="AJ248" s="67" t="str">
        <f t="shared" ca="1" si="18"/>
        <v/>
      </c>
      <c r="AK248" s="65" t="str">
        <f t="shared" ca="1" si="19"/>
        <v/>
      </c>
      <c r="AL248" s="65" t="str">
        <f t="shared" ca="1" si="20"/>
        <v/>
      </c>
      <c r="AZ248" s="52" t="str">
        <f>IF(ISNUMBER(SEARCH('Standard Search'!$C$11,HiddenSheet!B248)),HiddenSheet!B248,"")</f>
        <v/>
      </c>
      <c r="BA248" s="52" t="str">
        <f t="array" ref="BA248">IFERROR(INDEX($AZ$2:$AZ$504,SMALL(IF($AZ$2:$AZ$504&lt;&gt;"",ROW($AZ$2:$AZ$504)-ROW($AZ$2)+1,""),ROW(BA248)-ROW($BA$2)+1)),"")</f>
        <v/>
      </c>
    </row>
    <row r="249" spans="1:53">
      <c r="A249" s="215" t="s">
        <v>693</v>
      </c>
      <c r="B249" s="224" t="s">
        <v>711</v>
      </c>
      <c r="C249" s="225">
        <v>2016</v>
      </c>
      <c r="D249" s="218" t="s">
        <v>419</v>
      </c>
      <c r="F249" s="52" t="str">
        <f>IFERROR(INDEX('Stage 2 System Breakdown'!$B$12:$B$200,MATCH(0,INDEX(COUNTIF($F$1:F248,'Stage 2 System Breakdown'!$B$12:$B$200),0,0),0)),"")</f>
        <v/>
      </c>
      <c r="G249" s="52" t="str">
        <f>IFERROR(INDEX('Stage 2 System Breakdown'!$D$12:$D$200,MATCH(0,INDEX(COUNTIF($G$1:G248,'Stage 2 System Breakdown'!$D$12:$D$200),0,0),0)),"")</f>
        <v/>
      </c>
      <c r="H249" s="52" t="str">
        <f>IFERROR(INDEX('Stage 2 System Breakdown'!$F$12:$F$200,MATCH(0,INDEX(COUNTIF($H$1:H248,'Stage 2 System Breakdown'!$F$12:$F$200),0,0),0)),"")</f>
        <v/>
      </c>
      <c r="L249" s="69" t="str" cm="1">
        <f t="array" ref="L249">IFERROR(INDEX('Stage 1 Requirements Definition'!$E$12:$E$200,MATCH(0,INDEX(COUNTIF($L$1:L248,'Stage 1 Requirements Definition'!$E$12:$E$200),0,0),0)),"")</f>
        <v/>
      </c>
      <c r="AE249" s="52" t="str">
        <f t="array" ref="AE249">IFERROR(INDEX($AB$2:$AB$504,SMALL(IF($AC$2:$AC$504&lt;&gt;0,ROW($AB$2:$AB$504)-ROW($AB$2)+1),ROWS($AB$2:AB249))),"")</f>
        <v/>
      </c>
      <c r="AF249" s="52" t="str">
        <f t="shared" si="21"/>
        <v/>
      </c>
      <c r="AJ249" s="67" t="str">
        <f t="shared" ca="1" si="18"/>
        <v/>
      </c>
      <c r="AK249" s="65" t="str">
        <f t="shared" ca="1" si="19"/>
        <v/>
      </c>
      <c r="AL249" s="65" t="str">
        <f t="shared" ca="1" si="20"/>
        <v/>
      </c>
      <c r="AZ249" s="52" t="str">
        <f>IF(ISNUMBER(SEARCH('Standard Search'!$C$11,HiddenSheet!B249)),HiddenSheet!B249,"")</f>
        <v/>
      </c>
      <c r="BA249" s="52" t="str">
        <f t="array" ref="BA249">IFERROR(INDEX($AZ$2:$AZ$504,SMALL(IF($AZ$2:$AZ$504&lt;&gt;"",ROW($AZ$2:$AZ$504)-ROW($AZ$2)+1,""),ROW(BA249)-ROW($BA$2)+1)),"")</f>
        <v/>
      </c>
    </row>
    <row r="250" spans="1:53">
      <c r="A250" s="215" t="s">
        <v>693</v>
      </c>
      <c r="B250" s="224" t="s">
        <v>712</v>
      </c>
      <c r="C250" s="225">
        <v>2022</v>
      </c>
      <c r="D250" s="218" t="s">
        <v>542</v>
      </c>
      <c r="F250" s="52" t="str">
        <f>IFERROR(INDEX('Stage 2 System Breakdown'!$B$12:$B$200,MATCH(0,INDEX(COUNTIF($F$1:F249,'Stage 2 System Breakdown'!$B$12:$B$200),0,0),0)),"")</f>
        <v/>
      </c>
      <c r="G250" s="52" t="str">
        <f>IFERROR(INDEX('Stage 2 System Breakdown'!$D$12:$D$200,MATCH(0,INDEX(COUNTIF($G$1:G249,'Stage 2 System Breakdown'!$D$12:$D$200),0,0),0)),"")</f>
        <v/>
      </c>
      <c r="H250" s="52" t="str">
        <f>IFERROR(INDEX('Stage 2 System Breakdown'!$F$12:$F$200,MATCH(0,INDEX(COUNTIF($H$1:H249,'Stage 2 System Breakdown'!$F$12:$F$200),0,0),0)),"")</f>
        <v/>
      </c>
      <c r="L250" s="69" t="str" cm="1">
        <f t="array" ref="L250">IFERROR(INDEX('Stage 1 Requirements Definition'!$E$12:$E$200,MATCH(0,INDEX(COUNTIF($L$1:L249,'Stage 1 Requirements Definition'!$E$12:$E$200),0,0),0)),"")</f>
        <v/>
      </c>
      <c r="AE250" s="52" t="str">
        <f t="array" ref="AE250">IFERROR(INDEX($AB$2:$AB$504,SMALL(IF($AC$2:$AC$504&lt;&gt;0,ROW($AB$2:$AB$504)-ROW($AB$2)+1),ROWS($AB$2:AB250))),"")</f>
        <v/>
      </c>
      <c r="AF250" s="52" t="str">
        <f t="shared" si="21"/>
        <v/>
      </c>
      <c r="AJ250" s="67" t="str">
        <f t="shared" ca="1" si="18"/>
        <v/>
      </c>
      <c r="AK250" s="65" t="str">
        <f t="shared" ca="1" si="19"/>
        <v/>
      </c>
      <c r="AL250" s="65" t="str">
        <f t="shared" ca="1" si="20"/>
        <v/>
      </c>
      <c r="AZ250" s="52" t="str">
        <f>IF(ISNUMBER(SEARCH('Standard Search'!$C$11,HiddenSheet!B250)),HiddenSheet!B250,"")</f>
        <v/>
      </c>
      <c r="BA250" s="52" t="str">
        <f t="array" ref="BA250">IFERROR(INDEX($AZ$2:$AZ$504,SMALL(IF($AZ$2:$AZ$504&lt;&gt;"",ROW($AZ$2:$AZ$504)-ROW($AZ$2)+1,""),ROW(BA250)-ROW($BA$2)+1)),"")</f>
        <v/>
      </c>
    </row>
    <row r="251" spans="1:53">
      <c r="A251" s="215" t="s">
        <v>693</v>
      </c>
      <c r="B251" s="224" t="s">
        <v>713</v>
      </c>
      <c r="C251" s="225">
        <v>2015</v>
      </c>
      <c r="D251" s="218" t="s">
        <v>513</v>
      </c>
      <c r="F251" s="52" t="str">
        <f>IFERROR(INDEX('Stage 2 System Breakdown'!$B$12:$B$200,MATCH(0,INDEX(COUNTIF($F$1:F250,'Stage 2 System Breakdown'!$B$12:$B$200),0,0),0)),"")</f>
        <v/>
      </c>
      <c r="G251" s="52" t="str">
        <f>IFERROR(INDEX('Stage 2 System Breakdown'!$D$12:$D$200,MATCH(0,INDEX(COUNTIF($G$1:G250,'Stage 2 System Breakdown'!$D$12:$D$200),0,0),0)),"")</f>
        <v/>
      </c>
      <c r="H251" s="52" t="str">
        <f>IFERROR(INDEX('Stage 2 System Breakdown'!$F$12:$F$200,MATCH(0,INDEX(COUNTIF($H$1:H250,'Stage 2 System Breakdown'!$F$12:$F$200),0,0),0)),"")</f>
        <v/>
      </c>
      <c r="L251" s="69" t="str" cm="1">
        <f t="array" ref="L251">IFERROR(INDEX('Stage 1 Requirements Definition'!$E$12:$E$200,MATCH(0,INDEX(COUNTIF($L$1:L250,'Stage 1 Requirements Definition'!$E$12:$E$200),0,0),0)),"")</f>
        <v/>
      </c>
      <c r="AE251" s="52" t="str">
        <f t="array" ref="AE251">IFERROR(INDEX($AB$2:$AB$504,SMALL(IF($AC$2:$AC$504&lt;&gt;0,ROW($AB$2:$AB$504)-ROW($AB$2)+1),ROWS($AB$2:AB251))),"")</f>
        <v/>
      </c>
      <c r="AF251" s="52" t="str">
        <f t="shared" si="21"/>
        <v/>
      </c>
      <c r="AJ251" s="67" t="str">
        <f t="shared" ca="1" si="18"/>
        <v/>
      </c>
      <c r="AK251" s="65" t="str">
        <f t="shared" ca="1" si="19"/>
        <v/>
      </c>
      <c r="AL251" s="65" t="str">
        <f t="shared" ca="1" si="20"/>
        <v/>
      </c>
      <c r="AZ251" s="52" t="str">
        <f>IF(ISNUMBER(SEARCH('Standard Search'!$C$11,HiddenSheet!B251)),HiddenSheet!B251,"")</f>
        <v/>
      </c>
      <c r="BA251" s="52" t="str">
        <f t="array" ref="BA251">IFERROR(INDEX($AZ$2:$AZ$504,SMALL(IF($AZ$2:$AZ$504&lt;&gt;"",ROW($AZ$2:$AZ$504)-ROW($AZ$2)+1,""),ROW(BA251)-ROW($BA$2)+1)),"")</f>
        <v/>
      </c>
    </row>
    <row r="252" spans="1:53">
      <c r="A252" s="215" t="s">
        <v>693</v>
      </c>
      <c r="B252" s="224" t="s">
        <v>714</v>
      </c>
      <c r="C252" s="225">
        <v>2013</v>
      </c>
      <c r="D252" s="218" t="s">
        <v>362</v>
      </c>
      <c r="F252" s="52" t="str">
        <f>IFERROR(INDEX('Stage 2 System Breakdown'!$B$12:$B$200,MATCH(0,INDEX(COUNTIF($F$1:F251,'Stage 2 System Breakdown'!$B$12:$B$200),0,0),0)),"")</f>
        <v/>
      </c>
      <c r="G252" s="52" t="str">
        <f>IFERROR(INDEX('Stage 2 System Breakdown'!$D$12:$D$200,MATCH(0,INDEX(COUNTIF($G$1:G251,'Stage 2 System Breakdown'!$D$12:$D$200),0,0),0)),"")</f>
        <v/>
      </c>
      <c r="H252" s="52" t="str">
        <f>IFERROR(INDEX('Stage 2 System Breakdown'!$F$12:$F$200,MATCH(0,INDEX(COUNTIF($H$1:H251,'Stage 2 System Breakdown'!$F$12:$F$200),0,0),0)),"")</f>
        <v/>
      </c>
      <c r="L252" s="69" t="str" cm="1">
        <f t="array" ref="L252">IFERROR(INDEX('Stage 1 Requirements Definition'!$E$12:$E$200,MATCH(0,INDEX(COUNTIF($L$1:L251,'Stage 1 Requirements Definition'!$E$12:$E$200),0,0),0)),"")</f>
        <v/>
      </c>
      <c r="AE252" s="52" t="str">
        <f t="array" ref="AE252">IFERROR(INDEX($AB$2:$AB$504,SMALL(IF($AC$2:$AC$504&lt;&gt;0,ROW($AB$2:$AB$504)-ROW($AB$2)+1),ROWS($AB$2:AB252))),"")</f>
        <v/>
      </c>
      <c r="AF252" s="52" t="str">
        <f t="shared" si="21"/>
        <v/>
      </c>
      <c r="AJ252" s="67" t="str">
        <f t="shared" ca="1" si="18"/>
        <v/>
      </c>
      <c r="AK252" s="65" t="str">
        <f t="shared" ca="1" si="19"/>
        <v/>
      </c>
      <c r="AL252" s="65" t="str">
        <f t="shared" ca="1" si="20"/>
        <v/>
      </c>
      <c r="AZ252" s="52" t="str">
        <f>IF(ISNUMBER(SEARCH('Standard Search'!$C$11,HiddenSheet!B252)),HiddenSheet!B252,"")</f>
        <v/>
      </c>
      <c r="BA252" s="52" t="str">
        <f t="array" ref="BA252">IFERROR(INDEX($AZ$2:$AZ$504,SMALL(IF($AZ$2:$AZ$504&lt;&gt;"",ROW($AZ$2:$AZ$504)-ROW($AZ$2)+1,""),ROW(BA252)-ROW($BA$2)+1)),"")</f>
        <v/>
      </c>
    </row>
    <row r="253" spans="1:53">
      <c r="A253" s="215" t="s">
        <v>693</v>
      </c>
      <c r="B253" s="224" t="s">
        <v>715</v>
      </c>
      <c r="C253" s="225">
        <v>2009</v>
      </c>
      <c r="D253" s="218" t="s">
        <v>393</v>
      </c>
      <c r="F253" s="52" t="str">
        <f>IFERROR(INDEX('Stage 2 System Breakdown'!$B$12:$B$200,MATCH(0,INDEX(COUNTIF($F$1:F252,'Stage 2 System Breakdown'!$B$12:$B$200),0,0),0)),"")</f>
        <v/>
      </c>
      <c r="G253" s="52" t="str">
        <f>IFERROR(INDEX('Stage 2 System Breakdown'!$D$12:$D$200,MATCH(0,INDEX(COUNTIF($G$1:G252,'Stage 2 System Breakdown'!$D$12:$D$200),0,0),0)),"")</f>
        <v/>
      </c>
      <c r="H253" s="52" t="str">
        <f>IFERROR(INDEX('Stage 2 System Breakdown'!$F$12:$F$200,MATCH(0,INDEX(COUNTIF($H$1:H252,'Stage 2 System Breakdown'!$F$12:$F$200),0,0),0)),"")</f>
        <v/>
      </c>
      <c r="L253" s="69" t="str" cm="1">
        <f t="array" ref="L253">IFERROR(INDEX('Stage 1 Requirements Definition'!$E$12:$E$200,MATCH(0,INDEX(COUNTIF($L$1:L252,'Stage 1 Requirements Definition'!$E$12:$E$200),0,0),0)),"")</f>
        <v/>
      </c>
      <c r="AE253" s="52" t="str">
        <f t="array" ref="AE253">IFERROR(INDEX($AB$2:$AB$504,SMALL(IF($AC$2:$AC$504&lt;&gt;0,ROW($AB$2:$AB$504)-ROW($AB$2)+1),ROWS($AB$2:AB253))),"")</f>
        <v/>
      </c>
      <c r="AF253" s="52" t="str">
        <f t="shared" si="21"/>
        <v/>
      </c>
      <c r="AJ253" s="67" t="str">
        <f t="shared" ca="1" si="18"/>
        <v/>
      </c>
      <c r="AK253" s="65" t="str">
        <f t="shared" ca="1" si="19"/>
        <v/>
      </c>
      <c r="AL253" s="65" t="str">
        <f t="shared" ca="1" si="20"/>
        <v/>
      </c>
      <c r="AZ253" s="52" t="str">
        <f>IF(ISNUMBER(SEARCH('Standard Search'!$C$11,HiddenSheet!B253)),HiddenSheet!B253,"")</f>
        <v/>
      </c>
      <c r="BA253" s="52" t="str">
        <f t="array" ref="BA253">IFERROR(INDEX($AZ$2:$AZ$504,SMALL(IF($AZ$2:$AZ$504&lt;&gt;"",ROW($AZ$2:$AZ$504)-ROW($AZ$2)+1,""),ROW(BA253)-ROW($BA$2)+1)),"")</f>
        <v/>
      </c>
    </row>
    <row r="254" spans="1:53">
      <c r="A254" s="215" t="s">
        <v>693</v>
      </c>
      <c r="B254" s="224" t="s">
        <v>716</v>
      </c>
      <c r="C254" s="225">
        <v>2017</v>
      </c>
      <c r="D254" s="218" t="s">
        <v>415</v>
      </c>
      <c r="F254" s="52" t="str">
        <f>IFERROR(INDEX('Stage 2 System Breakdown'!$B$12:$B$200,MATCH(0,INDEX(COUNTIF($F$1:F253,'Stage 2 System Breakdown'!$B$12:$B$200),0,0),0)),"")</f>
        <v/>
      </c>
      <c r="G254" s="52" t="str">
        <f>IFERROR(INDEX('Stage 2 System Breakdown'!$D$12:$D$200,MATCH(0,INDEX(COUNTIF($G$1:G253,'Stage 2 System Breakdown'!$D$12:$D$200),0,0),0)),"")</f>
        <v/>
      </c>
      <c r="H254" s="52" t="str">
        <f>IFERROR(INDEX('Stage 2 System Breakdown'!$F$12:$F$200,MATCH(0,INDEX(COUNTIF($H$1:H253,'Stage 2 System Breakdown'!$F$12:$F$200),0,0),0)),"")</f>
        <v/>
      </c>
      <c r="L254" s="69" t="str" cm="1">
        <f t="array" ref="L254">IFERROR(INDEX('Stage 1 Requirements Definition'!$E$12:$E$200,MATCH(0,INDEX(COUNTIF($L$1:L253,'Stage 1 Requirements Definition'!$E$12:$E$200),0,0),0)),"")</f>
        <v/>
      </c>
      <c r="AE254" s="52" t="str">
        <f t="array" ref="AE254">IFERROR(INDEX($AB$2:$AB$504,SMALL(IF($AC$2:$AC$504&lt;&gt;0,ROW($AB$2:$AB$504)-ROW($AB$2)+1),ROWS($AB$2:AB254))),"")</f>
        <v/>
      </c>
      <c r="AF254" s="52" t="str">
        <f t="shared" si="21"/>
        <v/>
      </c>
      <c r="AJ254" s="67" t="str">
        <f t="shared" ca="1" si="18"/>
        <v/>
      </c>
      <c r="AK254" s="65" t="str">
        <f t="shared" ca="1" si="19"/>
        <v/>
      </c>
      <c r="AL254" s="65" t="str">
        <f t="shared" ca="1" si="20"/>
        <v/>
      </c>
      <c r="AZ254" s="52" t="str">
        <f>IF(ISNUMBER(SEARCH('Standard Search'!$C$11,HiddenSheet!B254)),HiddenSheet!B254,"")</f>
        <v/>
      </c>
      <c r="BA254" s="52" t="str">
        <f t="array" ref="BA254">IFERROR(INDEX($AZ$2:$AZ$504,SMALL(IF($AZ$2:$AZ$504&lt;&gt;"",ROW($AZ$2:$AZ$504)-ROW($AZ$2)+1,""),ROW(BA254)-ROW($BA$2)+1)),"")</f>
        <v/>
      </c>
    </row>
    <row r="255" spans="1:53">
      <c r="A255" s="215" t="s">
        <v>693</v>
      </c>
      <c r="B255" s="224" t="s">
        <v>717</v>
      </c>
      <c r="C255" s="225">
        <v>2019</v>
      </c>
      <c r="D255" s="218" t="s">
        <v>402</v>
      </c>
      <c r="F255" s="52" t="str">
        <f>IFERROR(INDEX('Stage 2 System Breakdown'!$B$12:$B$200,MATCH(0,INDEX(COUNTIF($F$1:F254,'Stage 2 System Breakdown'!$B$12:$B$200),0,0),0)),"")</f>
        <v/>
      </c>
      <c r="G255" s="52" t="str">
        <f>IFERROR(INDEX('Stage 2 System Breakdown'!$D$12:$D$200,MATCH(0,INDEX(COUNTIF($G$1:G254,'Stage 2 System Breakdown'!$D$12:$D$200),0,0),0)),"")</f>
        <v/>
      </c>
      <c r="H255" s="52" t="str">
        <f>IFERROR(INDEX('Stage 2 System Breakdown'!$F$12:$F$200,MATCH(0,INDEX(COUNTIF($H$1:H254,'Stage 2 System Breakdown'!$F$12:$F$200),0,0),0)),"")</f>
        <v/>
      </c>
      <c r="L255" s="69" t="str" cm="1">
        <f t="array" ref="L255">IFERROR(INDEX('Stage 1 Requirements Definition'!$E$12:$E$200,MATCH(0,INDEX(COUNTIF($L$1:L254,'Stage 1 Requirements Definition'!$E$12:$E$200),0,0),0)),"")</f>
        <v/>
      </c>
      <c r="AE255" s="52" t="str">
        <f t="array" ref="AE255">IFERROR(INDEX($AB$2:$AB$504,SMALL(IF($AC$2:$AC$504&lt;&gt;0,ROW($AB$2:$AB$504)-ROW($AB$2)+1),ROWS($AB$2:AB255))),"")</f>
        <v/>
      </c>
      <c r="AF255" s="52" t="str">
        <f t="shared" si="21"/>
        <v/>
      </c>
      <c r="AJ255" s="67" t="str">
        <f t="shared" ca="1" si="18"/>
        <v/>
      </c>
      <c r="AK255" s="65" t="str">
        <f t="shared" ca="1" si="19"/>
        <v/>
      </c>
      <c r="AL255" s="65" t="str">
        <f t="shared" ca="1" si="20"/>
        <v/>
      </c>
      <c r="AZ255" s="52" t="str">
        <f>IF(ISNUMBER(SEARCH('Standard Search'!$C$11,HiddenSheet!B255)),HiddenSheet!B255,"")</f>
        <v/>
      </c>
      <c r="BA255" s="52" t="str">
        <f t="array" ref="BA255">IFERROR(INDEX($AZ$2:$AZ$504,SMALL(IF($AZ$2:$AZ$504&lt;&gt;"",ROW($AZ$2:$AZ$504)-ROW($AZ$2)+1,""),ROW(BA255)-ROW($BA$2)+1)),"")</f>
        <v/>
      </c>
    </row>
    <row r="256" spans="1:53">
      <c r="A256" s="215" t="s">
        <v>693</v>
      </c>
      <c r="B256" s="224" t="s">
        <v>718</v>
      </c>
      <c r="C256" s="225">
        <v>2016</v>
      </c>
      <c r="D256" s="218" t="s">
        <v>405</v>
      </c>
      <c r="F256" s="52" t="str">
        <f>IFERROR(INDEX('Stage 2 System Breakdown'!$B$12:$B$200,MATCH(0,INDEX(COUNTIF($F$1:F255,'Stage 2 System Breakdown'!$B$12:$B$200),0,0),0)),"")</f>
        <v/>
      </c>
      <c r="G256" s="52" t="str">
        <f>IFERROR(INDEX('Stage 2 System Breakdown'!$D$12:$D$200,MATCH(0,INDEX(COUNTIF($G$1:G255,'Stage 2 System Breakdown'!$D$12:$D$200),0,0),0)),"")</f>
        <v/>
      </c>
      <c r="H256" s="52" t="str">
        <f>IFERROR(INDEX('Stage 2 System Breakdown'!$F$12:$F$200,MATCH(0,INDEX(COUNTIF($H$1:H255,'Stage 2 System Breakdown'!$F$12:$F$200),0,0),0)),"")</f>
        <v/>
      </c>
      <c r="L256" s="69" t="str" cm="1">
        <f t="array" ref="L256">IFERROR(INDEX('Stage 1 Requirements Definition'!$E$12:$E$200,MATCH(0,INDEX(COUNTIF($L$1:L255,'Stage 1 Requirements Definition'!$E$12:$E$200),0,0),0)),"")</f>
        <v/>
      </c>
      <c r="AE256" s="52" t="str">
        <f t="array" ref="AE256">IFERROR(INDEX($AB$2:$AB$504,SMALL(IF($AC$2:$AC$504&lt;&gt;0,ROW($AB$2:$AB$504)-ROW($AB$2)+1),ROWS($AB$2:AB256))),"")</f>
        <v/>
      </c>
      <c r="AF256" s="52" t="str">
        <f t="shared" si="21"/>
        <v/>
      </c>
      <c r="AJ256" s="67" t="str">
        <f t="shared" ca="1" si="18"/>
        <v/>
      </c>
      <c r="AK256" s="65" t="str">
        <f t="shared" ca="1" si="19"/>
        <v/>
      </c>
      <c r="AL256" s="65" t="str">
        <f t="shared" ca="1" si="20"/>
        <v/>
      </c>
      <c r="AZ256" s="52" t="str">
        <f>IF(ISNUMBER(SEARCH('Standard Search'!$C$11,HiddenSheet!B256)),HiddenSheet!B256,"")</f>
        <v/>
      </c>
      <c r="BA256" s="52" t="str">
        <f t="array" ref="BA256">IFERROR(INDEX($AZ$2:$AZ$504,SMALL(IF($AZ$2:$AZ$504&lt;&gt;"",ROW($AZ$2:$AZ$504)-ROW($AZ$2)+1,""),ROW(BA256)-ROW($BA$2)+1)),"")</f>
        <v/>
      </c>
    </row>
    <row r="257" spans="1:53">
      <c r="A257" s="215" t="s">
        <v>693</v>
      </c>
      <c r="B257" s="224" t="s">
        <v>719</v>
      </c>
      <c r="C257" s="225">
        <v>2015</v>
      </c>
      <c r="D257" s="226" t="s">
        <v>588</v>
      </c>
      <c r="F257" s="52" t="str">
        <f>IFERROR(INDEX('Stage 2 System Breakdown'!$B$12:$B$200,MATCH(0,INDEX(COUNTIF($F$1:F256,'Stage 2 System Breakdown'!$B$12:$B$200),0,0),0)),"")</f>
        <v/>
      </c>
      <c r="G257" s="52" t="str">
        <f>IFERROR(INDEX('Stage 2 System Breakdown'!$D$12:$D$200,MATCH(0,INDEX(COUNTIF($G$1:G256,'Stage 2 System Breakdown'!$D$12:$D$200),0,0),0)),"")</f>
        <v/>
      </c>
      <c r="H257" s="52" t="str">
        <f>IFERROR(INDEX('Stage 2 System Breakdown'!$F$12:$F$200,MATCH(0,INDEX(COUNTIF($H$1:H256,'Stage 2 System Breakdown'!$F$12:$F$200),0,0),0)),"")</f>
        <v/>
      </c>
      <c r="L257" s="69" t="str" cm="1">
        <f t="array" ref="L257">IFERROR(INDEX('Stage 1 Requirements Definition'!$E$12:$E$200,MATCH(0,INDEX(COUNTIF($L$1:L256,'Stage 1 Requirements Definition'!$E$12:$E$200),0,0),0)),"")</f>
        <v/>
      </c>
      <c r="AE257" s="52" t="str">
        <f t="array" ref="AE257">IFERROR(INDEX($AB$2:$AB$504,SMALL(IF($AC$2:$AC$504&lt;&gt;0,ROW($AB$2:$AB$504)-ROW($AB$2)+1),ROWS($AB$2:AB257))),"")</f>
        <v/>
      </c>
      <c r="AF257" s="52" t="str">
        <f t="shared" si="21"/>
        <v/>
      </c>
      <c r="AJ257" s="67" t="str">
        <f t="shared" ca="1" si="18"/>
        <v/>
      </c>
      <c r="AK257" s="65" t="str">
        <f t="shared" ca="1" si="19"/>
        <v/>
      </c>
      <c r="AL257" s="65" t="str">
        <f t="shared" ca="1" si="20"/>
        <v/>
      </c>
      <c r="AZ257" s="52" t="str">
        <f>IF(ISNUMBER(SEARCH('Standard Search'!$C$11,HiddenSheet!B257)),HiddenSheet!B257,"")</f>
        <v/>
      </c>
      <c r="BA257" s="52" t="str">
        <f t="array" ref="BA257">IFERROR(INDEX($AZ$2:$AZ$504,SMALL(IF($AZ$2:$AZ$504&lt;&gt;"",ROW($AZ$2:$AZ$504)-ROW($AZ$2)+1,""),ROW(BA257)-ROW($BA$2)+1)),"")</f>
        <v/>
      </c>
    </row>
    <row r="258" spans="1:53">
      <c r="A258" s="215" t="s">
        <v>693</v>
      </c>
      <c r="B258" s="224" t="s">
        <v>720</v>
      </c>
      <c r="C258" s="225">
        <v>2017</v>
      </c>
      <c r="D258" s="226" t="s">
        <v>418</v>
      </c>
      <c r="F258" s="52" t="str">
        <f>IFERROR(INDEX('Stage 2 System Breakdown'!$B$12:$B$200,MATCH(0,INDEX(COUNTIF($F$1:F257,'Stage 2 System Breakdown'!$B$12:$B$200),0,0),0)),"")</f>
        <v/>
      </c>
      <c r="G258" s="52" t="str">
        <f>IFERROR(INDEX('Stage 2 System Breakdown'!$D$12:$D$200,MATCH(0,INDEX(COUNTIF($G$1:G257,'Stage 2 System Breakdown'!$D$12:$D$200),0,0),0)),"")</f>
        <v/>
      </c>
      <c r="H258" s="52" t="str">
        <f>IFERROR(INDEX('Stage 2 System Breakdown'!$F$12:$F$200,MATCH(0,INDEX(COUNTIF($H$1:H257,'Stage 2 System Breakdown'!$F$12:$F$200),0,0),0)),"")</f>
        <v/>
      </c>
      <c r="L258" s="69" t="str" cm="1">
        <f t="array" ref="L258">IFERROR(INDEX('Stage 1 Requirements Definition'!$E$12:$E$200,MATCH(0,INDEX(COUNTIF($L$1:L257,'Stage 1 Requirements Definition'!$E$12:$E$200),0,0),0)),"")</f>
        <v/>
      </c>
      <c r="AE258" s="52" t="str">
        <f t="array" ref="AE258">IFERROR(INDEX($AB$2:$AB$504,SMALL(IF($AC$2:$AC$504&lt;&gt;0,ROW($AB$2:$AB$504)-ROW($AB$2)+1),ROWS($AB$2:AB258))),"")</f>
        <v/>
      </c>
      <c r="AF258" s="52" t="str">
        <f t="shared" si="21"/>
        <v/>
      </c>
      <c r="AJ258" s="67" t="str">
        <f t="shared" ca="1" si="18"/>
        <v/>
      </c>
      <c r="AK258" s="65" t="str">
        <f t="shared" ca="1" si="19"/>
        <v/>
      </c>
      <c r="AL258" s="65" t="str">
        <f t="shared" ca="1" si="20"/>
        <v/>
      </c>
      <c r="AZ258" s="52" t="str">
        <f>IF(ISNUMBER(SEARCH('Standard Search'!$C$11,HiddenSheet!B258)),HiddenSheet!B258,"")</f>
        <v/>
      </c>
      <c r="BA258" s="52" t="str">
        <f t="array" ref="BA258">IFERROR(INDEX($AZ$2:$AZ$504,SMALL(IF($AZ$2:$AZ$504&lt;&gt;"",ROW($AZ$2:$AZ$504)-ROW($AZ$2)+1,""),ROW(BA258)-ROW($BA$2)+1)),"")</f>
        <v/>
      </c>
    </row>
    <row r="259" spans="1:53">
      <c r="A259" s="215" t="s">
        <v>693</v>
      </c>
      <c r="B259" s="224" t="s">
        <v>721</v>
      </c>
      <c r="C259" s="225">
        <v>2017</v>
      </c>
      <c r="D259" s="226" t="s">
        <v>418</v>
      </c>
      <c r="F259" s="52" t="str">
        <f>IFERROR(INDEX('Stage 2 System Breakdown'!$B$12:$B$200,MATCH(0,INDEX(COUNTIF($F$1:F258,'Stage 2 System Breakdown'!$B$12:$B$200),0,0),0)),"")</f>
        <v/>
      </c>
      <c r="G259" s="52" t="str">
        <f>IFERROR(INDEX('Stage 2 System Breakdown'!$D$12:$D$200,MATCH(0,INDEX(COUNTIF($G$1:G258,'Stage 2 System Breakdown'!$D$12:$D$200),0,0),0)),"")</f>
        <v/>
      </c>
      <c r="H259" s="52" t="str">
        <f>IFERROR(INDEX('Stage 2 System Breakdown'!$F$12:$F$200,MATCH(0,INDEX(COUNTIF($H$1:H258,'Stage 2 System Breakdown'!$F$12:$F$200),0,0),0)),"")</f>
        <v/>
      </c>
      <c r="L259" s="69" t="str" cm="1">
        <f t="array" ref="L259">IFERROR(INDEX('Stage 1 Requirements Definition'!$E$12:$E$200,MATCH(0,INDEX(COUNTIF($L$1:L258,'Stage 1 Requirements Definition'!$E$12:$E$200),0,0),0)),"")</f>
        <v/>
      </c>
      <c r="AE259" s="52" t="str">
        <f t="array" ref="AE259">IFERROR(INDEX($AB$2:$AB$504,SMALL(IF($AC$2:$AC$504&lt;&gt;0,ROW($AB$2:$AB$504)-ROW($AB$2)+1),ROWS($AB$2:AB259))),"")</f>
        <v/>
      </c>
      <c r="AF259" s="52" t="str">
        <f t="shared" si="21"/>
        <v/>
      </c>
      <c r="AJ259" s="67" t="str">
        <f t="shared" ref="AJ259:AJ326" ca="1" si="22">IFERROR(MATCH(AI259,$AH$2:$AH$200,0),"")</f>
        <v/>
      </c>
      <c r="AK259" s="65" t="str">
        <f t="shared" ref="AK259:AK326" ca="1" si="23">IFERROR(INDEX($AE$2:$AE$200,AJ259),"")</f>
        <v/>
      </c>
      <c r="AL259" s="65" t="str">
        <f t="shared" ref="AL259:AL326" ca="1" si="24">IFERROR(INDEX($AF$2:$AF$200,AJ259),"")</f>
        <v/>
      </c>
      <c r="AZ259" s="52" t="str">
        <f>IF(ISNUMBER(SEARCH('Standard Search'!$C$11,HiddenSheet!B259)),HiddenSheet!B259,"")</f>
        <v/>
      </c>
      <c r="BA259" s="52" t="str">
        <f t="array" ref="BA259">IFERROR(INDEX($AZ$2:$AZ$504,SMALL(IF($AZ$2:$AZ$504&lt;&gt;"",ROW($AZ$2:$AZ$504)-ROW($AZ$2)+1,""),ROW(BA259)-ROW($BA$2)+1)),"")</f>
        <v/>
      </c>
    </row>
    <row r="260" spans="1:53">
      <c r="A260" s="215" t="s">
        <v>693</v>
      </c>
      <c r="B260" s="224" t="s">
        <v>722</v>
      </c>
      <c r="C260" s="225">
        <v>2018</v>
      </c>
      <c r="D260" s="226" t="s">
        <v>418</v>
      </c>
      <c r="F260" s="52" t="str">
        <f>IFERROR(INDEX('Stage 2 System Breakdown'!$B$12:$B$200,MATCH(0,INDEX(COUNTIF($F$1:F259,'Stage 2 System Breakdown'!$B$12:$B$200),0,0),0)),"")</f>
        <v/>
      </c>
      <c r="G260" s="52" t="str">
        <f>IFERROR(INDEX('Stage 2 System Breakdown'!$D$12:$D$200,MATCH(0,INDEX(COUNTIF($G$1:G259,'Stage 2 System Breakdown'!$D$12:$D$200),0,0),0)),"")</f>
        <v/>
      </c>
      <c r="H260" s="52" t="str">
        <f>IFERROR(INDEX('Stage 2 System Breakdown'!$F$12:$F$200,MATCH(0,INDEX(COUNTIF($H$1:H259,'Stage 2 System Breakdown'!$F$12:$F$200),0,0),0)),"")</f>
        <v/>
      </c>
      <c r="L260" s="69" t="str" cm="1">
        <f t="array" ref="L260">IFERROR(INDEX('Stage 1 Requirements Definition'!$E$12:$E$200,MATCH(0,INDEX(COUNTIF($L$1:L259,'Stage 1 Requirements Definition'!$E$12:$E$200),0,0),0)),"")</f>
        <v/>
      </c>
      <c r="AE260" s="52" t="str">
        <f t="array" ref="AE260">IFERROR(INDEX($AB$2:$AB$504,SMALL(IF($AC$2:$AC$504&lt;&gt;0,ROW($AB$2:$AB$504)-ROW($AB$2)+1),ROWS($AB$2:AB260))),"")</f>
        <v/>
      </c>
      <c r="AF260" s="52" t="str">
        <f t="shared" si="21"/>
        <v/>
      </c>
      <c r="AJ260" s="67" t="str">
        <f t="shared" ca="1" si="22"/>
        <v/>
      </c>
      <c r="AK260" s="65" t="str">
        <f t="shared" ca="1" si="23"/>
        <v/>
      </c>
      <c r="AL260" s="65" t="str">
        <f t="shared" ca="1" si="24"/>
        <v/>
      </c>
      <c r="AZ260" s="52" t="str">
        <f>IF(ISNUMBER(SEARCH('Standard Search'!$C$11,HiddenSheet!B260)),HiddenSheet!B260,"")</f>
        <v/>
      </c>
      <c r="BA260" s="52" t="str">
        <f t="array" ref="BA260">IFERROR(INDEX($AZ$2:$AZ$504,SMALL(IF($AZ$2:$AZ$504&lt;&gt;"",ROW($AZ$2:$AZ$504)-ROW($AZ$2)+1,""),ROW(BA260)-ROW($BA$2)+1)),"")</f>
        <v/>
      </c>
    </row>
    <row r="261" spans="1:53">
      <c r="A261" s="215" t="s">
        <v>693</v>
      </c>
      <c r="B261" s="224" t="s">
        <v>723</v>
      </c>
      <c r="C261" s="225">
        <v>2016</v>
      </c>
      <c r="D261" s="226" t="s">
        <v>418</v>
      </c>
      <c r="F261" s="52" t="str">
        <f>IFERROR(INDEX('Stage 2 System Breakdown'!$B$12:$B$200,MATCH(0,INDEX(COUNTIF($F$1:F260,'Stage 2 System Breakdown'!$B$12:$B$200),0,0),0)),"")</f>
        <v/>
      </c>
      <c r="G261" s="52" t="str">
        <f>IFERROR(INDEX('Stage 2 System Breakdown'!$D$12:$D$200,MATCH(0,INDEX(COUNTIF($G$1:G260,'Stage 2 System Breakdown'!$D$12:$D$200),0,0),0)),"")</f>
        <v/>
      </c>
      <c r="H261" s="52" t="str">
        <f>IFERROR(INDEX('Stage 2 System Breakdown'!$F$12:$F$200,MATCH(0,INDEX(COUNTIF($H$1:H260,'Stage 2 System Breakdown'!$F$12:$F$200),0,0),0)),"")</f>
        <v/>
      </c>
      <c r="L261" s="69" t="str" cm="1">
        <f t="array" ref="L261">IFERROR(INDEX('Stage 1 Requirements Definition'!$E$12:$E$200,MATCH(0,INDEX(COUNTIF($L$1:L260,'Stage 1 Requirements Definition'!$E$12:$E$200),0,0),0)),"")</f>
        <v/>
      </c>
      <c r="AE261" s="52" t="str">
        <f t="array" ref="AE261">IFERROR(INDEX($AB$2:$AB$504,SMALL(IF($AC$2:$AC$504&lt;&gt;0,ROW($AB$2:$AB$504)-ROW($AB$2)+1),ROWS($AB$2:AB261))),"")</f>
        <v/>
      </c>
      <c r="AF261" s="52" t="str">
        <f t="shared" si="21"/>
        <v/>
      </c>
      <c r="AJ261" s="67" t="str">
        <f t="shared" ca="1" si="22"/>
        <v/>
      </c>
      <c r="AK261" s="65" t="str">
        <f t="shared" ca="1" si="23"/>
        <v/>
      </c>
      <c r="AL261" s="65" t="str">
        <f t="shared" ca="1" si="24"/>
        <v/>
      </c>
      <c r="AZ261" s="52" t="str">
        <f>IF(ISNUMBER(SEARCH('Standard Search'!$C$11,HiddenSheet!B261)),HiddenSheet!B261,"")</f>
        <v/>
      </c>
      <c r="BA261" s="52" t="str">
        <f t="array" ref="BA261">IFERROR(INDEX($AZ$2:$AZ$504,SMALL(IF($AZ$2:$AZ$504&lt;&gt;"",ROW($AZ$2:$AZ$504)-ROW($AZ$2)+1,""),ROW(BA261)-ROW($BA$2)+1)),"")</f>
        <v/>
      </c>
    </row>
    <row r="262" spans="1:53">
      <c r="A262" s="215" t="s">
        <v>693</v>
      </c>
      <c r="B262" s="224" t="s">
        <v>724</v>
      </c>
      <c r="C262" s="225">
        <v>2014</v>
      </c>
      <c r="D262" s="218" t="s">
        <v>418</v>
      </c>
      <c r="F262" s="52" t="str">
        <f>IFERROR(INDEX('Stage 2 System Breakdown'!$B$12:$B$200,MATCH(0,INDEX(COUNTIF($F$1:F261,'Stage 2 System Breakdown'!$B$12:$B$200),0,0),0)),"")</f>
        <v/>
      </c>
      <c r="G262" s="52" t="str">
        <f>IFERROR(INDEX('Stage 2 System Breakdown'!$D$12:$D$200,MATCH(0,INDEX(COUNTIF($G$1:G261,'Stage 2 System Breakdown'!$D$12:$D$200),0,0),0)),"")</f>
        <v/>
      </c>
      <c r="H262" s="52" t="str">
        <f>IFERROR(INDEX('Stage 2 System Breakdown'!$F$12:$F$200,MATCH(0,INDEX(COUNTIF($H$1:H261,'Stage 2 System Breakdown'!$F$12:$F$200),0,0),0)),"")</f>
        <v/>
      </c>
      <c r="L262" s="69" t="str" cm="1">
        <f t="array" ref="L262">IFERROR(INDEX('Stage 1 Requirements Definition'!$E$12:$E$200,MATCH(0,INDEX(COUNTIF($L$1:L261,'Stage 1 Requirements Definition'!$E$12:$E$200),0,0),0)),"")</f>
        <v/>
      </c>
      <c r="AE262" s="52" t="str">
        <f t="array" ref="AE262">IFERROR(INDEX($AB$2:$AB$504,SMALL(IF($AC$2:$AC$504&lt;&gt;0,ROW($AB$2:$AB$504)-ROW($AB$2)+1),ROWS($AB$2:AB262))),"")</f>
        <v/>
      </c>
      <c r="AF262" s="52" t="str">
        <f t="shared" si="21"/>
        <v/>
      </c>
      <c r="AJ262" s="67" t="str">
        <f t="shared" ca="1" si="22"/>
        <v/>
      </c>
      <c r="AK262" s="65" t="str">
        <f t="shared" ca="1" si="23"/>
        <v/>
      </c>
      <c r="AL262" s="65" t="str">
        <f t="shared" ca="1" si="24"/>
        <v/>
      </c>
      <c r="AZ262" s="52" t="str">
        <f>IF(ISNUMBER(SEARCH('Standard Search'!$C$11,HiddenSheet!B262)),HiddenSheet!B262,"")</f>
        <v/>
      </c>
      <c r="BA262" s="52" t="str">
        <f t="array" ref="BA262">IFERROR(INDEX($AZ$2:$AZ$504,SMALL(IF($AZ$2:$AZ$504&lt;&gt;"",ROW($AZ$2:$AZ$504)-ROW($AZ$2)+1,""),ROW(BA262)-ROW($BA$2)+1)),"")</f>
        <v/>
      </c>
    </row>
    <row r="263" spans="1:53">
      <c r="A263" s="215" t="s">
        <v>693</v>
      </c>
      <c r="B263" s="224" t="s">
        <v>725</v>
      </c>
      <c r="C263" s="225">
        <v>2018</v>
      </c>
      <c r="D263" s="218" t="s">
        <v>726</v>
      </c>
      <c r="F263" s="52" t="str">
        <f>IFERROR(INDEX('Stage 2 System Breakdown'!$B$12:$B$200,MATCH(0,INDEX(COUNTIF($F$1:F262,'Stage 2 System Breakdown'!$B$12:$B$200),0,0),0)),"")</f>
        <v/>
      </c>
      <c r="G263" s="52" t="str">
        <f>IFERROR(INDEX('Stage 2 System Breakdown'!$D$12:$D$200,MATCH(0,INDEX(COUNTIF($G$1:G262,'Stage 2 System Breakdown'!$D$12:$D$200),0,0),0)),"")</f>
        <v/>
      </c>
      <c r="H263" s="52" t="str">
        <f>IFERROR(INDEX('Stage 2 System Breakdown'!$F$12:$F$200,MATCH(0,INDEX(COUNTIF($H$1:H262,'Stage 2 System Breakdown'!$F$12:$F$200),0,0),0)),"")</f>
        <v/>
      </c>
      <c r="L263" s="69" t="str" cm="1">
        <f t="array" ref="L263">IFERROR(INDEX('Stage 1 Requirements Definition'!$E$12:$E$200,MATCH(0,INDEX(COUNTIF($L$1:L262,'Stage 1 Requirements Definition'!$E$12:$E$200),0,0),0)),"")</f>
        <v/>
      </c>
      <c r="AE263" s="52" t="str">
        <f t="array" ref="AE263">IFERROR(INDEX($AB$2:$AB$504,SMALL(IF($AC$2:$AC$504&lt;&gt;0,ROW($AB$2:$AB$504)-ROW($AB$2)+1),ROWS($AB$2:AB263))),"")</f>
        <v/>
      </c>
      <c r="AF263" s="52" t="str">
        <f t="shared" si="21"/>
        <v/>
      </c>
      <c r="AJ263" s="67" t="str">
        <f t="shared" ca="1" si="22"/>
        <v/>
      </c>
      <c r="AK263" s="65" t="str">
        <f t="shared" ca="1" si="23"/>
        <v/>
      </c>
      <c r="AL263" s="65" t="str">
        <f t="shared" ca="1" si="24"/>
        <v/>
      </c>
      <c r="AZ263" s="52" t="str">
        <f>IF(ISNUMBER(SEARCH('Standard Search'!$C$11,HiddenSheet!B263)),HiddenSheet!B263,"")</f>
        <v/>
      </c>
      <c r="BA263" s="52" t="str">
        <f t="array" ref="BA263">IFERROR(INDEX($AZ$2:$AZ$504,SMALL(IF($AZ$2:$AZ$504&lt;&gt;"",ROW($AZ$2:$AZ$504)-ROW($AZ$2)+1,""),ROW(BA263)-ROW($BA$2)+1)),"")</f>
        <v/>
      </c>
    </row>
    <row r="264" spans="1:53">
      <c r="A264" s="215" t="s">
        <v>693</v>
      </c>
      <c r="B264" s="224" t="s">
        <v>727</v>
      </c>
      <c r="C264" s="225">
        <v>2020</v>
      </c>
      <c r="D264" s="218" t="s">
        <v>320</v>
      </c>
      <c r="F264" s="52" t="str">
        <f>IFERROR(INDEX('Stage 2 System Breakdown'!$B$12:$B$200,MATCH(0,INDEX(COUNTIF($F$1:F263,'Stage 2 System Breakdown'!$B$12:$B$200),0,0),0)),"")</f>
        <v/>
      </c>
      <c r="G264" s="52" t="str">
        <f>IFERROR(INDEX('Stage 2 System Breakdown'!$D$12:$D$200,MATCH(0,INDEX(COUNTIF($G$1:G263,'Stage 2 System Breakdown'!$D$12:$D$200),0,0),0)),"")</f>
        <v/>
      </c>
      <c r="H264" s="52" t="str">
        <f>IFERROR(INDEX('Stage 2 System Breakdown'!$F$12:$F$200,MATCH(0,INDEX(COUNTIF($H$1:H263,'Stage 2 System Breakdown'!$F$12:$F$200),0,0),0)),"")</f>
        <v/>
      </c>
      <c r="L264" s="69" t="str" cm="1">
        <f t="array" ref="L264">IFERROR(INDEX('Stage 1 Requirements Definition'!$E$12:$E$200,MATCH(0,INDEX(COUNTIF($L$1:L263,'Stage 1 Requirements Definition'!$E$12:$E$200),0,0),0)),"")</f>
        <v/>
      </c>
      <c r="AE264" s="52" t="str">
        <f t="array" ref="AE264">IFERROR(INDEX($AB$2:$AB$504,SMALL(IF($AC$2:$AC$504&lt;&gt;0,ROW($AB$2:$AB$504)-ROW($AB$2)+1),ROWS($AB$2:AB264))),"")</f>
        <v/>
      </c>
      <c r="AF264" s="52" t="str">
        <f t="shared" si="21"/>
        <v/>
      </c>
      <c r="AJ264" s="67" t="str">
        <f t="shared" ca="1" si="22"/>
        <v/>
      </c>
      <c r="AK264" s="65" t="str">
        <f t="shared" ca="1" si="23"/>
        <v/>
      </c>
      <c r="AL264" s="65" t="str">
        <f t="shared" ca="1" si="24"/>
        <v/>
      </c>
      <c r="AZ264" s="52" t="str">
        <f>IF(ISNUMBER(SEARCH('Standard Search'!$C$11,HiddenSheet!B264)),HiddenSheet!B264,"")</f>
        <v/>
      </c>
      <c r="BA264" s="52" t="str">
        <f t="array" ref="BA264">IFERROR(INDEX($AZ$2:$AZ$504,SMALL(IF($AZ$2:$AZ$504&lt;&gt;"",ROW($AZ$2:$AZ$504)-ROW($AZ$2)+1,""),ROW(BA264)-ROW($BA$2)+1)),"")</f>
        <v/>
      </c>
    </row>
    <row r="265" spans="1:53">
      <c r="A265" s="215" t="s">
        <v>693</v>
      </c>
      <c r="B265" s="224" t="s">
        <v>728</v>
      </c>
      <c r="C265" s="225">
        <v>2010</v>
      </c>
      <c r="D265" s="218" t="s">
        <v>320</v>
      </c>
      <c r="F265" s="52" t="str">
        <f>IFERROR(INDEX('Stage 2 System Breakdown'!$B$12:$B$200,MATCH(0,INDEX(COUNTIF($F$1:F264,'Stage 2 System Breakdown'!$B$12:$B$200),0,0),0)),"")</f>
        <v/>
      </c>
      <c r="G265" s="52" t="str">
        <f>IFERROR(INDEX('Stage 2 System Breakdown'!$D$12:$D$200,MATCH(0,INDEX(COUNTIF($G$1:G264,'Stage 2 System Breakdown'!$D$12:$D$200),0,0),0)),"")</f>
        <v/>
      </c>
      <c r="H265" s="52" t="str">
        <f>IFERROR(INDEX('Stage 2 System Breakdown'!$F$12:$F$200,MATCH(0,INDEX(COUNTIF($H$1:H264,'Stage 2 System Breakdown'!$F$12:$F$200),0,0),0)),"")</f>
        <v/>
      </c>
      <c r="L265" s="69" t="str" cm="1">
        <f t="array" ref="L265">IFERROR(INDEX('Stage 1 Requirements Definition'!$E$12:$E$200,MATCH(0,INDEX(COUNTIF($L$1:L264,'Stage 1 Requirements Definition'!$E$12:$E$200),0,0),0)),"")</f>
        <v/>
      </c>
      <c r="AE265" s="52" t="str">
        <f t="array" ref="AE265">IFERROR(INDEX($AB$2:$AB$504,SMALL(IF($AC$2:$AC$504&lt;&gt;0,ROW($AB$2:$AB$504)-ROW($AB$2)+1),ROWS($AB$2:AB265))),"")</f>
        <v/>
      </c>
      <c r="AF265" s="52" t="str">
        <f t="shared" si="21"/>
        <v/>
      </c>
      <c r="AJ265" s="67" t="str">
        <f t="shared" ca="1" si="22"/>
        <v/>
      </c>
      <c r="AK265" s="65" t="str">
        <f t="shared" ca="1" si="23"/>
        <v/>
      </c>
      <c r="AL265" s="65" t="str">
        <f t="shared" ca="1" si="24"/>
        <v/>
      </c>
      <c r="AZ265" s="52" t="str">
        <f>IF(ISNUMBER(SEARCH('Standard Search'!$C$11,HiddenSheet!B265)),HiddenSheet!B265,"")</f>
        <v/>
      </c>
      <c r="BA265" s="52" t="str">
        <f t="array" ref="BA265">IFERROR(INDEX($AZ$2:$AZ$504,SMALL(IF($AZ$2:$AZ$504&lt;&gt;"",ROW($AZ$2:$AZ$504)-ROW($AZ$2)+1,""),ROW(BA265)-ROW($BA$2)+1)),"")</f>
        <v/>
      </c>
    </row>
    <row r="266" spans="1:53">
      <c r="A266" s="215" t="s">
        <v>693</v>
      </c>
      <c r="B266" s="224" t="s">
        <v>729</v>
      </c>
      <c r="C266" s="225">
        <v>2020</v>
      </c>
      <c r="D266" s="226" t="s">
        <v>425</v>
      </c>
      <c r="F266" s="52" t="str">
        <f>IFERROR(INDEX('Stage 2 System Breakdown'!$B$12:$B$200,MATCH(0,INDEX(COUNTIF($F$1:F265,'Stage 2 System Breakdown'!$B$12:$B$200),0,0),0)),"")</f>
        <v/>
      </c>
      <c r="G266" s="52" t="str">
        <f>IFERROR(INDEX('Stage 2 System Breakdown'!$D$12:$D$200,MATCH(0,INDEX(COUNTIF($G$1:G265,'Stage 2 System Breakdown'!$D$12:$D$200),0,0),0)),"")</f>
        <v/>
      </c>
      <c r="H266" s="52" t="str">
        <f>IFERROR(INDEX('Stage 2 System Breakdown'!$F$12:$F$200,MATCH(0,INDEX(COUNTIF($H$1:H265,'Stage 2 System Breakdown'!$F$12:$F$200),0,0),0)),"")</f>
        <v/>
      </c>
      <c r="L266" s="69" t="str" cm="1">
        <f t="array" ref="L266">IFERROR(INDEX('Stage 1 Requirements Definition'!$E$12:$E$200,MATCH(0,INDEX(COUNTIF($L$1:L265,'Stage 1 Requirements Definition'!$E$12:$E$200),0,0),0)),"")</f>
        <v/>
      </c>
      <c r="AE266" s="52" t="str">
        <f t="array" ref="AE266">IFERROR(INDEX($AB$2:$AB$504,SMALL(IF($AC$2:$AC$504&lt;&gt;0,ROW($AB$2:$AB$504)-ROW($AB$2)+1),ROWS($AB$2:AB266))),"")</f>
        <v/>
      </c>
      <c r="AF266" s="52" t="str">
        <f t="shared" si="21"/>
        <v/>
      </c>
      <c r="AJ266" s="67" t="str">
        <f t="shared" ca="1" si="22"/>
        <v/>
      </c>
      <c r="AK266" s="65" t="str">
        <f t="shared" ca="1" si="23"/>
        <v/>
      </c>
      <c r="AL266" s="65" t="str">
        <f t="shared" ca="1" si="24"/>
        <v/>
      </c>
      <c r="AZ266" s="52" t="str">
        <f>IF(ISNUMBER(SEARCH('Standard Search'!$C$11,HiddenSheet!B266)),HiddenSheet!B266,"")</f>
        <v/>
      </c>
      <c r="BA266" s="52" t="str">
        <f t="array" ref="BA266">IFERROR(INDEX($AZ$2:$AZ$504,SMALL(IF($AZ$2:$AZ$504&lt;&gt;"",ROW($AZ$2:$AZ$504)-ROW($AZ$2)+1,""),ROW(BA266)-ROW($BA$2)+1)),"")</f>
        <v/>
      </c>
    </row>
    <row r="267" spans="1:53" ht="30">
      <c r="A267" s="215" t="s">
        <v>693</v>
      </c>
      <c r="B267" s="224" t="s">
        <v>730</v>
      </c>
      <c r="C267" s="225">
        <v>2007</v>
      </c>
      <c r="D267" s="218" t="s">
        <v>507</v>
      </c>
      <c r="F267" s="52" t="str">
        <f>IFERROR(INDEX('Stage 2 System Breakdown'!$B$12:$B$200,MATCH(0,INDEX(COUNTIF($F$1:F266,'Stage 2 System Breakdown'!$B$12:$B$200),0,0),0)),"")</f>
        <v/>
      </c>
      <c r="G267" s="52" t="str">
        <f>IFERROR(INDEX('Stage 2 System Breakdown'!$D$12:$D$200,MATCH(0,INDEX(COUNTIF($G$1:G266,'Stage 2 System Breakdown'!$D$12:$D$200),0,0),0)),"")</f>
        <v/>
      </c>
      <c r="H267" s="52" t="str">
        <f>IFERROR(INDEX('Stage 2 System Breakdown'!$F$12:$F$200,MATCH(0,INDEX(COUNTIF($H$1:H266,'Stage 2 System Breakdown'!$F$12:$F$200),0,0),0)),"")</f>
        <v/>
      </c>
      <c r="L267" s="69" t="str" cm="1">
        <f t="array" ref="L267">IFERROR(INDEX('Stage 1 Requirements Definition'!$E$12:$E$200,MATCH(0,INDEX(COUNTIF($L$1:L266,'Stage 1 Requirements Definition'!$E$12:$E$200),0,0),0)),"")</f>
        <v/>
      </c>
      <c r="AE267" s="52" t="str">
        <f t="array" ref="AE267">IFERROR(INDEX($AB$2:$AB$504,SMALL(IF($AC$2:$AC$504&lt;&gt;0,ROW($AB$2:$AB$504)-ROW($AB$2)+1),ROWS($AB$2:AB267))),"")</f>
        <v/>
      </c>
      <c r="AF267" s="52" t="str">
        <f t="shared" si="21"/>
        <v/>
      </c>
      <c r="AJ267" s="67" t="str">
        <f t="shared" ca="1" si="22"/>
        <v/>
      </c>
      <c r="AK267" s="65" t="str">
        <f t="shared" ca="1" si="23"/>
        <v/>
      </c>
      <c r="AL267" s="65" t="str">
        <f t="shared" ca="1" si="24"/>
        <v/>
      </c>
      <c r="AZ267" s="52" t="str">
        <f>IF(ISNUMBER(SEARCH('Standard Search'!$C$11,HiddenSheet!B267)),HiddenSheet!B267,"")</f>
        <v/>
      </c>
      <c r="BA267" s="52" t="str">
        <f t="array" ref="BA267">IFERROR(INDEX($AZ$2:$AZ$504,SMALL(IF($AZ$2:$AZ$504&lt;&gt;"",ROW($AZ$2:$AZ$504)-ROW($AZ$2)+1,""),ROW(BA267)-ROW($BA$2)+1)),"")</f>
        <v/>
      </c>
    </row>
    <row r="268" spans="1:53">
      <c r="A268" s="215" t="s">
        <v>693</v>
      </c>
      <c r="B268" s="224" t="s">
        <v>731</v>
      </c>
      <c r="C268" s="225">
        <v>2020</v>
      </c>
      <c r="D268" s="226" t="s">
        <v>411</v>
      </c>
      <c r="F268" s="52" t="str">
        <f>IFERROR(INDEX('Stage 2 System Breakdown'!$B$12:$B$200,MATCH(0,INDEX(COUNTIF($F$1:F267,'Stage 2 System Breakdown'!$B$12:$B$200),0,0),0)),"")</f>
        <v/>
      </c>
      <c r="G268" s="52" t="str">
        <f>IFERROR(INDEX('Stage 2 System Breakdown'!$D$12:$D$200,MATCH(0,INDEX(COUNTIF($G$1:G267,'Stage 2 System Breakdown'!$D$12:$D$200),0,0),0)),"")</f>
        <v/>
      </c>
      <c r="H268" s="52" t="str">
        <f>IFERROR(INDEX('Stage 2 System Breakdown'!$F$12:$F$200,MATCH(0,INDEX(COUNTIF($H$1:H267,'Stage 2 System Breakdown'!$F$12:$F$200),0,0),0)),"")</f>
        <v/>
      </c>
      <c r="L268" s="69" t="str" cm="1">
        <f t="array" ref="L268">IFERROR(INDEX('Stage 1 Requirements Definition'!$E$12:$E$200,MATCH(0,INDEX(COUNTIF($L$1:L267,'Stage 1 Requirements Definition'!$E$12:$E$200),0,0),0)),"")</f>
        <v/>
      </c>
      <c r="AE268" s="52" t="str">
        <f t="array" ref="AE268">IFERROR(INDEX($AB$2:$AB$504,SMALL(IF($AC$2:$AC$504&lt;&gt;0,ROW($AB$2:$AB$504)-ROW($AB$2)+1),ROWS($AB$2:AB268))),"")</f>
        <v/>
      </c>
      <c r="AF268" s="52" t="str">
        <f t="shared" si="21"/>
        <v/>
      </c>
      <c r="AJ268" s="67" t="str">
        <f t="shared" ca="1" si="22"/>
        <v/>
      </c>
      <c r="AK268" s="65" t="str">
        <f t="shared" ca="1" si="23"/>
        <v/>
      </c>
      <c r="AL268" s="65" t="str">
        <f t="shared" ca="1" si="24"/>
        <v/>
      </c>
      <c r="AZ268" s="52" t="str">
        <f>IF(ISNUMBER(SEARCH('Standard Search'!$C$11,HiddenSheet!B268)),HiddenSheet!B268,"")</f>
        <v/>
      </c>
      <c r="BA268" s="52" t="str">
        <f t="array" ref="BA268">IFERROR(INDEX($AZ$2:$AZ$504,SMALL(IF($AZ$2:$AZ$504&lt;&gt;"",ROW($AZ$2:$AZ$504)-ROW($AZ$2)+1,""),ROW(BA268)-ROW($BA$2)+1)),"")</f>
        <v/>
      </c>
    </row>
    <row r="269" spans="1:53">
      <c r="A269" s="215" t="s">
        <v>693</v>
      </c>
      <c r="B269" s="224" t="s">
        <v>732</v>
      </c>
      <c r="C269" s="225">
        <v>2019</v>
      </c>
      <c r="D269" s="226" t="s">
        <v>411</v>
      </c>
      <c r="F269" s="52" t="str">
        <f>IFERROR(INDEX('Stage 2 System Breakdown'!$B$12:$B$200,MATCH(0,INDEX(COUNTIF($F$1:F268,'Stage 2 System Breakdown'!$B$12:$B$200),0,0),0)),"")</f>
        <v/>
      </c>
      <c r="G269" s="52" t="str">
        <f>IFERROR(INDEX('Stage 2 System Breakdown'!$D$12:$D$200,MATCH(0,INDEX(COUNTIF($G$1:G268,'Stage 2 System Breakdown'!$D$12:$D$200),0,0),0)),"")</f>
        <v/>
      </c>
      <c r="H269" s="52" t="str">
        <f>IFERROR(INDEX('Stage 2 System Breakdown'!$F$12:$F$200,MATCH(0,INDEX(COUNTIF($H$1:H268,'Stage 2 System Breakdown'!$F$12:$F$200),0,0),0)),"")</f>
        <v/>
      </c>
      <c r="L269" s="69" t="str" cm="1">
        <f t="array" ref="L269">IFERROR(INDEX('Stage 1 Requirements Definition'!$E$12:$E$200,MATCH(0,INDEX(COUNTIF($L$1:L268,'Stage 1 Requirements Definition'!$E$12:$E$200),0,0),0)),"")</f>
        <v/>
      </c>
      <c r="AE269" s="52" t="str">
        <f t="array" ref="AE269">IFERROR(INDEX($AB$2:$AB$504,SMALL(IF($AC$2:$AC$504&lt;&gt;0,ROW($AB$2:$AB$504)-ROW($AB$2)+1),ROWS($AB$2:AB269))),"")</f>
        <v/>
      </c>
      <c r="AF269" s="52" t="str">
        <f t="shared" si="21"/>
        <v/>
      </c>
      <c r="AJ269" s="67" t="str">
        <f t="shared" ca="1" si="22"/>
        <v/>
      </c>
      <c r="AK269" s="65" t="str">
        <f t="shared" ca="1" si="23"/>
        <v/>
      </c>
      <c r="AL269" s="65" t="str">
        <f t="shared" ca="1" si="24"/>
        <v/>
      </c>
      <c r="AZ269" s="52" t="str">
        <f>IF(ISNUMBER(SEARCH('Standard Search'!$C$11,HiddenSheet!B269)),HiddenSheet!B269,"")</f>
        <v/>
      </c>
      <c r="BA269" s="52" t="str">
        <f t="array" ref="BA269">IFERROR(INDEX($AZ$2:$AZ$504,SMALL(IF($AZ$2:$AZ$504&lt;&gt;"",ROW($AZ$2:$AZ$504)-ROW($AZ$2)+1,""),ROW(BA269)-ROW($BA$2)+1)),"")</f>
        <v/>
      </c>
    </row>
    <row r="270" spans="1:53">
      <c r="A270" s="215" t="s">
        <v>693</v>
      </c>
      <c r="B270" s="224" t="s">
        <v>733</v>
      </c>
      <c r="C270" s="225">
        <v>2019</v>
      </c>
      <c r="D270" s="226" t="s">
        <v>411</v>
      </c>
      <c r="F270" s="52" t="str">
        <f>IFERROR(INDEX('Stage 2 System Breakdown'!$B$12:$B$200,MATCH(0,INDEX(COUNTIF($F$1:F269,'Stage 2 System Breakdown'!$B$12:$B$200),0,0),0)),"")</f>
        <v/>
      </c>
      <c r="G270" s="52" t="str">
        <f>IFERROR(INDEX('Stage 2 System Breakdown'!$D$12:$D$200,MATCH(0,INDEX(COUNTIF($G$1:G269,'Stage 2 System Breakdown'!$D$12:$D$200),0,0),0)),"")</f>
        <v/>
      </c>
      <c r="H270" s="52" t="str">
        <f>IFERROR(INDEX('Stage 2 System Breakdown'!$F$12:$F$200,MATCH(0,INDEX(COUNTIF($H$1:H269,'Stage 2 System Breakdown'!$F$12:$F$200),0,0),0)),"")</f>
        <v/>
      </c>
      <c r="L270" s="69" t="str" cm="1">
        <f t="array" ref="L270">IFERROR(INDEX('Stage 1 Requirements Definition'!$E$12:$E$200,MATCH(0,INDEX(COUNTIF($L$1:L269,'Stage 1 Requirements Definition'!$E$12:$E$200),0,0),0)),"")</f>
        <v/>
      </c>
      <c r="AE270" s="52" t="str">
        <f t="array" ref="AE270">IFERROR(INDEX($AB$2:$AB$504,SMALL(IF($AC$2:$AC$504&lt;&gt;0,ROW($AB$2:$AB$504)-ROW($AB$2)+1),ROWS($AB$2:AB270))),"")</f>
        <v/>
      </c>
      <c r="AF270" s="52" t="str">
        <f t="shared" si="21"/>
        <v/>
      </c>
      <c r="AJ270" s="67" t="str">
        <f t="shared" ca="1" si="22"/>
        <v/>
      </c>
      <c r="AK270" s="65" t="str">
        <f t="shared" ca="1" si="23"/>
        <v/>
      </c>
      <c r="AL270" s="65" t="str">
        <f t="shared" ca="1" si="24"/>
        <v/>
      </c>
      <c r="AZ270" s="52" t="str">
        <f>IF(ISNUMBER(SEARCH('Standard Search'!$C$11,HiddenSheet!B270)),HiddenSheet!B270,"")</f>
        <v/>
      </c>
      <c r="BA270" s="52" t="str">
        <f t="array" ref="BA270">IFERROR(INDEX($AZ$2:$AZ$504,SMALL(IF($AZ$2:$AZ$504&lt;&gt;"",ROW($AZ$2:$AZ$504)-ROW($AZ$2)+1,""),ROW(BA270)-ROW($BA$2)+1)),"")</f>
        <v/>
      </c>
    </row>
    <row r="271" spans="1:53">
      <c r="A271" s="215" t="s">
        <v>693</v>
      </c>
      <c r="B271" s="224" t="s">
        <v>734</v>
      </c>
      <c r="C271" s="225">
        <v>2019</v>
      </c>
      <c r="D271" s="226" t="s">
        <v>411</v>
      </c>
      <c r="F271" s="52" t="str">
        <f>IFERROR(INDEX('Stage 2 System Breakdown'!$B$12:$B$200,MATCH(0,INDEX(COUNTIF($F$1:F270,'Stage 2 System Breakdown'!$B$12:$B$200),0,0),0)),"")</f>
        <v/>
      </c>
      <c r="G271" s="52" t="str">
        <f>IFERROR(INDEX('Stage 2 System Breakdown'!$D$12:$D$200,MATCH(0,INDEX(COUNTIF($G$1:G270,'Stage 2 System Breakdown'!$D$12:$D$200),0,0),0)),"")</f>
        <v/>
      </c>
      <c r="H271" s="52" t="str">
        <f>IFERROR(INDEX('Stage 2 System Breakdown'!$F$12:$F$200,MATCH(0,INDEX(COUNTIF($H$1:H270,'Stage 2 System Breakdown'!$F$12:$F$200),0,0),0)),"")</f>
        <v/>
      </c>
      <c r="L271" s="69" t="str" cm="1">
        <f t="array" ref="L271">IFERROR(INDEX('Stage 1 Requirements Definition'!$E$12:$E$200,MATCH(0,INDEX(COUNTIF($L$1:L270,'Stage 1 Requirements Definition'!$E$12:$E$200),0,0),0)),"")</f>
        <v/>
      </c>
      <c r="AE271" s="52" t="str">
        <f t="array" ref="AE271">IFERROR(INDEX($AB$2:$AB$504,SMALL(IF($AC$2:$AC$504&lt;&gt;0,ROW($AB$2:$AB$504)-ROW($AB$2)+1),ROWS($AB$2:AB271))),"")</f>
        <v/>
      </c>
      <c r="AF271" s="52" t="str">
        <f t="shared" si="21"/>
        <v/>
      </c>
      <c r="AJ271" s="67" t="str">
        <f t="shared" ca="1" si="22"/>
        <v/>
      </c>
      <c r="AK271" s="65" t="str">
        <f t="shared" ca="1" si="23"/>
        <v/>
      </c>
      <c r="AL271" s="65" t="str">
        <f t="shared" ca="1" si="24"/>
        <v/>
      </c>
      <c r="AZ271" s="52" t="str">
        <f>IF(ISNUMBER(SEARCH('Standard Search'!$C$11,HiddenSheet!B271)),HiddenSheet!B271,"")</f>
        <v/>
      </c>
      <c r="BA271" s="52" t="str">
        <f t="array" ref="BA271">IFERROR(INDEX($AZ$2:$AZ$504,SMALL(IF($AZ$2:$AZ$504&lt;&gt;"",ROW($AZ$2:$AZ$504)-ROW($AZ$2)+1,""),ROW(BA271)-ROW($BA$2)+1)),"")</f>
        <v/>
      </c>
    </row>
    <row r="272" spans="1:53">
      <c r="A272" s="215" t="s">
        <v>693</v>
      </c>
      <c r="B272" s="224" t="s">
        <v>735</v>
      </c>
      <c r="C272" s="225">
        <v>2021</v>
      </c>
      <c r="D272" s="226" t="s">
        <v>411</v>
      </c>
      <c r="F272" s="52" t="str">
        <f>IFERROR(INDEX('Stage 2 System Breakdown'!$B$12:$B$200,MATCH(0,INDEX(COUNTIF($F$1:F271,'Stage 2 System Breakdown'!$B$12:$B$200),0,0),0)),"")</f>
        <v/>
      </c>
      <c r="G272" s="52" t="str">
        <f>IFERROR(INDEX('Stage 2 System Breakdown'!$D$12:$D$200,MATCH(0,INDEX(COUNTIF($G$1:G271,'Stage 2 System Breakdown'!$D$12:$D$200),0,0),0)),"")</f>
        <v/>
      </c>
      <c r="H272" s="52" t="str">
        <f>IFERROR(INDEX('Stage 2 System Breakdown'!$F$12:$F$200,MATCH(0,INDEX(COUNTIF($H$1:H271,'Stage 2 System Breakdown'!$F$12:$F$200),0,0),0)),"")</f>
        <v/>
      </c>
      <c r="L272" s="69" t="str" cm="1">
        <f t="array" ref="L272">IFERROR(INDEX('Stage 1 Requirements Definition'!$E$12:$E$200,MATCH(0,INDEX(COUNTIF($L$1:L271,'Stage 1 Requirements Definition'!$E$12:$E$200),0,0),0)),"")</f>
        <v/>
      </c>
      <c r="AE272" s="52" t="str">
        <f t="array" ref="AE272">IFERROR(INDEX($AB$2:$AB$504,SMALL(IF($AC$2:$AC$504&lt;&gt;0,ROW($AB$2:$AB$504)-ROW($AB$2)+1),ROWS($AB$2:AB272))),"")</f>
        <v/>
      </c>
      <c r="AF272" s="52" t="str">
        <f t="shared" si="21"/>
        <v/>
      </c>
      <c r="AJ272" s="67" t="str">
        <f t="shared" ca="1" si="22"/>
        <v/>
      </c>
      <c r="AK272" s="65" t="str">
        <f t="shared" ca="1" si="23"/>
        <v/>
      </c>
      <c r="AL272" s="65" t="str">
        <f t="shared" ca="1" si="24"/>
        <v/>
      </c>
      <c r="AZ272" s="52" t="str">
        <f>IF(ISNUMBER(SEARCH('Standard Search'!$C$11,HiddenSheet!B272)),HiddenSheet!B272,"")</f>
        <v/>
      </c>
      <c r="BA272" s="52" t="str">
        <f t="array" ref="BA272">IFERROR(INDEX($AZ$2:$AZ$504,SMALL(IF($AZ$2:$AZ$504&lt;&gt;"",ROW($AZ$2:$AZ$504)-ROW($AZ$2)+1,""),ROW(BA272)-ROW($BA$2)+1)),"")</f>
        <v/>
      </c>
    </row>
    <row r="273" spans="1:53">
      <c r="A273" s="215" t="s">
        <v>693</v>
      </c>
      <c r="B273" s="224" t="s">
        <v>736</v>
      </c>
      <c r="C273" s="225">
        <v>2012</v>
      </c>
      <c r="D273" s="226" t="s">
        <v>411</v>
      </c>
      <c r="F273" s="52" t="str">
        <f>IFERROR(INDEX('Stage 2 System Breakdown'!$B$12:$B$200,MATCH(0,INDEX(COUNTIF($F$1:F272,'Stage 2 System Breakdown'!$B$12:$B$200),0,0),0)),"")</f>
        <v/>
      </c>
      <c r="G273" s="52" t="str">
        <f>IFERROR(INDEX('Stage 2 System Breakdown'!$D$12:$D$200,MATCH(0,INDEX(COUNTIF($G$1:G272,'Stage 2 System Breakdown'!$D$12:$D$200),0,0),0)),"")</f>
        <v/>
      </c>
      <c r="H273" s="52" t="str">
        <f>IFERROR(INDEX('Stage 2 System Breakdown'!$F$12:$F$200,MATCH(0,INDEX(COUNTIF($H$1:H272,'Stage 2 System Breakdown'!$F$12:$F$200),0,0),0)),"")</f>
        <v/>
      </c>
      <c r="L273" s="69" t="str" cm="1">
        <f t="array" ref="L273">IFERROR(INDEX('Stage 1 Requirements Definition'!$E$12:$E$200,MATCH(0,INDEX(COUNTIF($L$1:L272,'Stage 1 Requirements Definition'!$E$12:$E$200),0,0),0)),"")</f>
        <v/>
      </c>
      <c r="AE273" s="52" t="str">
        <f t="array" ref="AE273">IFERROR(INDEX($AB$2:$AB$504,SMALL(IF($AC$2:$AC$504&lt;&gt;0,ROW($AB$2:$AB$504)-ROW($AB$2)+1),ROWS($AB$2:AB273))),"")</f>
        <v/>
      </c>
      <c r="AF273" s="52" t="str">
        <f t="shared" si="21"/>
        <v/>
      </c>
      <c r="AJ273" s="67" t="str">
        <f t="shared" ca="1" si="22"/>
        <v/>
      </c>
      <c r="AK273" s="65" t="str">
        <f t="shared" ca="1" si="23"/>
        <v/>
      </c>
      <c r="AL273" s="65" t="str">
        <f t="shared" ca="1" si="24"/>
        <v/>
      </c>
      <c r="AZ273" s="52" t="str">
        <f>IF(ISNUMBER(SEARCH('Standard Search'!$C$11,HiddenSheet!B273)),HiddenSheet!B273,"")</f>
        <v/>
      </c>
      <c r="BA273" s="52" t="str">
        <f t="array" ref="BA273">IFERROR(INDEX($AZ$2:$AZ$504,SMALL(IF($AZ$2:$AZ$504&lt;&gt;"",ROW($AZ$2:$AZ$504)-ROW($AZ$2)+1,""),ROW(BA273)-ROW($BA$2)+1)),"")</f>
        <v/>
      </c>
    </row>
    <row r="274" spans="1:53">
      <c r="A274" s="215" t="s">
        <v>693</v>
      </c>
      <c r="B274" s="224" t="s">
        <v>737</v>
      </c>
      <c r="C274" s="225">
        <v>2017</v>
      </c>
      <c r="D274" s="226" t="s">
        <v>411</v>
      </c>
      <c r="F274" s="52" t="str">
        <f>IFERROR(INDEX('Stage 2 System Breakdown'!$B$12:$B$200,MATCH(0,INDEX(COUNTIF($F$1:F273,'Stage 2 System Breakdown'!$B$12:$B$200),0,0),0)),"")</f>
        <v/>
      </c>
      <c r="G274" s="52" t="str">
        <f>IFERROR(INDEX('Stage 2 System Breakdown'!$D$12:$D$200,MATCH(0,INDEX(COUNTIF($G$1:G273,'Stage 2 System Breakdown'!$D$12:$D$200),0,0),0)),"")</f>
        <v/>
      </c>
      <c r="H274" s="52" t="str">
        <f>IFERROR(INDEX('Stage 2 System Breakdown'!$F$12:$F$200,MATCH(0,INDEX(COUNTIF($H$1:H273,'Stage 2 System Breakdown'!$F$12:$F$200),0,0),0)),"")</f>
        <v/>
      </c>
      <c r="L274" s="69" t="str" cm="1">
        <f t="array" ref="L274">IFERROR(INDEX('Stage 1 Requirements Definition'!$E$12:$E$200,MATCH(0,INDEX(COUNTIF($L$1:L273,'Stage 1 Requirements Definition'!$E$12:$E$200),0,0),0)),"")</f>
        <v/>
      </c>
      <c r="AE274" s="52" t="str">
        <f t="array" ref="AE274">IFERROR(INDEX($AB$2:$AB$504,SMALL(IF($AC$2:$AC$504&lt;&gt;0,ROW($AB$2:$AB$504)-ROW($AB$2)+1),ROWS($AB$2:AB274))),"")</f>
        <v/>
      </c>
      <c r="AF274" s="52" t="str">
        <f t="shared" si="21"/>
        <v/>
      </c>
      <c r="AJ274" s="67" t="str">
        <f t="shared" ca="1" si="22"/>
        <v/>
      </c>
      <c r="AK274" s="65" t="str">
        <f t="shared" ca="1" si="23"/>
        <v/>
      </c>
      <c r="AL274" s="65" t="str">
        <f t="shared" ca="1" si="24"/>
        <v/>
      </c>
      <c r="AZ274" s="52" t="str">
        <f>IF(ISNUMBER(SEARCH('Standard Search'!$C$11,HiddenSheet!B274)),HiddenSheet!B274,"")</f>
        <v/>
      </c>
      <c r="BA274" s="52" t="str">
        <f t="array" ref="BA274">IFERROR(INDEX($AZ$2:$AZ$504,SMALL(IF($AZ$2:$AZ$504&lt;&gt;"",ROW($AZ$2:$AZ$504)-ROW($AZ$2)+1,""),ROW(BA274)-ROW($BA$2)+1)),"")</f>
        <v/>
      </c>
    </row>
    <row r="275" spans="1:53">
      <c r="A275" s="215" t="s">
        <v>693</v>
      </c>
      <c r="B275" s="227" t="s">
        <v>738</v>
      </c>
      <c r="C275" s="228">
        <v>2021</v>
      </c>
      <c r="D275" s="226" t="s">
        <v>411</v>
      </c>
      <c r="F275" s="52" t="str">
        <f>IFERROR(INDEX('Stage 2 System Breakdown'!$B$12:$B$200,MATCH(0,INDEX(COUNTIF($F$1:F274,'Stage 2 System Breakdown'!$B$12:$B$200),0,0),0)),"")</f>
        <v/>
      </c>
      <c r="G275" s="52" t="str">
        <f>IFERROR(INDEX('Stage 2 System Breakdown'!$D$12:$D$200,MATCH(0,INDEX(COUNTIF($G$1:G274,'Stage 2 System Breakdown'!$D$12:$D$200),0,0),0)),"")</f>
        <v/>
      </c>
      <c r="H275" s="52" t="str">
        <f>IFERROR(INDEX('Stage 2 System Breakdown'!$F$12:$F$200,MATCH(0,INDEX(COUNTIF($H$1:H274,'Stage 2 System Breakdown'!$F$12:$F$200),0,0),0)),"")</f>
        <v/>
      </c>
      <c r="L275" s="69" t="str" cm="1">
        <f t="array" ref="L275">IFERROR(INDEX('Stage 1 Requirements Definition'!$E$12:$E$200,MATCH(0,INDEX(COUNTIF($L$1:L274,'Stage 1 Requirements Definition'!$E$12:$E$200),0,0),0)),"")</f>
        <v/>
      </c>
      <c r="AE275" s="52" t="str">
        <f t="array" ref="AE275">IFERROR(INDEX($AB$2:$AB$504,SMALL(IF($AC$2:$AC$504&lt;&gt;0,ROW($AB$2:$AB$504)-ROW($AB$2)+1),ROWS($AB$2:AB275))),"")</f>
        <v/>
      </c>
      <c r="AF275" s="52" t="str">
        <f t="shared" si="21"/>
        <v/>
      </c>
      <c r="AJ275" s="67" t="str">
        <f t="shared" ca="1" si="22"/>
        <v/>
      </c>
      <c r="AK275" s="65" t="str">
        <f t="shared" ca="1" si="23"/>
        <v/>
      </c>
      <c r="AL275" s="65" t="str">
        <f t="shared" ca="1" si="24"/>
        <v/>
      </c>
      <c r="AZ275" s="52" t="str">
        <f>IF(ISNUMBER(SEARCH('Standard Search'!$C$11,HiddenSheet!B275)),HiddenSheet!B275,"")</f>
        <v/>
      </c>
      <c r="BA275" s="52" t="str">
        <f t="array" ref="BA275">IFERROR(INDEX($AZ$2:$AZ$504,SMALL(IF($AZ$2:$AZ$504&lt;&gt;"",ROW($AZ$2:$AZ$504)-ROW($AZ$2)+1,""),ROW(BA275)-ROW($BA$2)+1)),"")</f>
        <v/>
      </c>
    </row>
    <row r="276" spans="1:53">
      <c r="A276" s="215" t="s">
        <v>693</v>
      </c>
      <c r="B276" s="224" t="s">
        <v>739</v>
      </c>
      <c r="C276" s="225">
        <v>2018</v>
      </c>
      <c r="D276" s="226" t="s">
        <v>411</v>
      </c>
      <c r="F276" s="52" t="str">
        <f>IFERROR(INDEX('Stage 2 System Breakdown'!$B$12:$B$200,MATCH(0,INDEX(COUNTIF($F$1:F275,'Stage 2 System Breakdown'!$B$12:$B$200),0,0),0)),"")</f>
        <v/>
      </c>
      <c r="G276" s="52" t="str">
        <f>IFERROR(INDEX('Stage 2 System Breakdown'!$D$12:$D$200,MATCH(0,INDEX(COUNTIF($G$1:G275,'Stage 2 System Breakdown'!$D$12:$D$200),0,0),0)),"")</f>
        <v/>
      </c>
      <c r="H276" s="52" t="str">
        <f>IFERROR(INDEX('Stage 2 System Breakdown'!$F$12:$F$200,MATCH(0,INDEX(COUNTIF($H$1:H275,'Stage 2 System Breakdown'!$F$12:$F$200),0,0),0)),"")</f>
        <v/>
      </c>
      <c r="L276" s="69" t="str" cm="1">
        <f t="array" ref="L276">IFERROR(INDEX('Stage 1 Requirements Definition'!$E$12:$E$200,MATCH(0,INDEX(COUNTIF($L$1:L275,'Stage 1 Requirements Definition'!$E$12:$E$200),0,0),0)),"")</f>
        <v/>
      </c>
      <c r="AE276" s="52" t="str">
        <f t="array" ref="AE276">IFERROR(INDEX($AB$2:$AB$504,SMALL(IF($AC$2:$AC$504&lt;&gt;0,ROW($AB$2:$AB$504)-ROW($AB$2)+1),ROWS($AB$2:AB276))),"")</f>
        <v/>
      </c>
      <c r="AF276" s="52" t="str">
        <f t="shared" si="21"/>
        <v/>
      </c>
      <c r="AJ276" s="67" t="str">
        <f t="shared" ca="1" si="22"/>
        <v/>
      </c>
      <c r="AK276" s="65" t="str">
        <f t="shared" ca="1" si="23"/>
        <v/>
      </c>
      <c r="AL276" s="65" t="str">
        <f t="shared" ca="1" si="24"/>
        <v/>
      </c>
      <c r="AZ276" s="52" t="str">
        <f>IF(ISNUMBER(SEARCH('Standard Search'!$C$11,HiddenSheet!B276)),HiddenSheet!B276,"")</f>
        <v/>
      </c>
      <c r="BA276" s="52" t="str">
        <f t="array" ref="BA276">IFERROR(INDEX($AZ$2:$AZ$504,SMALL(IF($AZ$2:$AZ$504&lt;&gt;"",ROW($AZ$2:$AZ$504)-ROW($AZ$2)+1,""),ROW(BA276)-ROW($BA$2)+1)),"")</f>
        <v/>
      </c>
    </row>
    <row r="277" spans="1:53">
      <c r="A277" s="215" t="s">
        <v>693</v>
      </c>
      <c r="B277" s="224" t="s">
        <v>740</v>
      </c>
      <c r="C277" s="225">
        <v>2021</v>
      </c>
      <c r="D277" s="218" t="s">
        <v>473</v>
      </c>
      <c r="F277" s="52" t="str">
        <f>IFERROR(INDEX('Stage 2 System Breakdown'!$B$12:$B$200,MATCH(0,INDEX(COUNTIF($F$1:F276,'Stage 2 System Breakdown'!$B$12:$B$200),0,0),0)),"")</f>
        <v/>
      </c>
      <c r="G277" s="52" t="str">
        <f>IFERROR(INDEX('Stage 2 System Breakdown'!$D$12:$D$200,MATCH(0,INDEX(COUNTIF($G$1:G276,'Stage 2 System Breakdown'!$D$12:$D$200),0,0),0)),"")</f>
        <v/>
      </c>
      <c r="H277" s="52" t="str">
        <f>IFERROR(INDEX('Stage 2 System Breakdown'!$F$12:$F$200,MATCH(0,INDEX(COUNTIF($H$1:H276,'Stage 2 System Breakdown'!$F$12:$F$200),0,0),0)),"")</f>
        <v/>
      </c>
      <c r="L277" s="69" t="str" cm="1">
        <f t="array" ref="L277">IFERROR(INDEX('Stage 1 Requirements Definition'!$E$12:$E$200,MATCH(0,INDEX(COUNTIF($L$1:L276,'Stage 1 Requirements Definition'!$E$12:$E$200),0,0),0)),"")</f>
        <v/>
      </c>
      <c r="AE277" s="52" t="str">
        <f t="array" ref="AE277">IFERROR(INDEX($AB$2:$AB$504,SMALL(IF($AC$2:$AC$504&lt;&gt;0,ROW($AB$2:$AB$504)-ROW($AB$2)+1),ROWS($AB$2:AB277))),"")</f>
        <v/>
      </c>
      <c r="AF277" s="52" t="str">
        <f t="shared" si="21"/>
        <v/>
      </c>
      <c r="AJ277" s="67" t="str">
        <f t="shared" ca="1" si="22"/>
        <v/>
      </c>
      <c r="AK277" s="65" t="str">
        <f t="shared" ca="1" si="23"/>
        <v/>
      </c>
      <c r="AL277" s="65" t="str">
        <f t="shared" ca="1" si="24"/>
        <v/>
      </c>
      <c r="AZ277" s="52" t="str">
        <f>IF(ISNUMBER(SEARCH('Standard Search'!$C$11,HiddenSheet!B277)),HiddenSheet!B277,"")</f>
        <v/>
      </c>
      <c r="BA277" s="52" t="str">
        <f t="array" ref="BA277">IFERROR(INDEX($AZ$2:$AZ$504,SMALL(IF($AZ$2:$AZ$504&lt;&gt;"",ROW($AZ$2:$AZ$504)-ROW($AZ$2)+1,""),ROW(BA277)-ROW($BA$2)+1)),"")</f>
        <v/>
      </c>
    </row>
    <row r="278" spans="1:53">
      <c r="A278" s="215" t="s">
        <v>693</v>
      </c>
      <c r="B278" s="216" t="s">
        <v>741</v>
      </c>
      <c r="C278" s="217">
        <v>2018</v>
      </c>
      <c r="D278" s="226" t="s">
        <v>411</v>
      </c>
      <c r="F278" s="52" t="str">
        <f>IFERROR(INDEX('Stage 2 System Breakdown'!$B$12:$B$200,MATCH(0,INDEX(COUNTIF($F$1:F277,'Stage 2 System Breakdown'!$B$12:$B$200),0,0),0)),"")</f>
        <v/>
      </c>
      <c r="G278" s="52" t="str">
        <f>IFERROR(INDEX('Stage 2 System Breakdown'!$D$12:$D$200,MATCH(0,INDEX(COUNTIF($G$1:G277,'Stage 2 System Breakdown'!$D$12:$D$200),0,0),0)),"")</f>
        <v/>
      </c>
      <c r="H278" s="52" t="str">
        <f>IFERROR(INDEX('Stage 2 System Breakdown'!$F$12:$F$200,MATCH(0,INDEX(COUNTIF($H$1:H277,'Stage 2 System Breakdown'!$F$12:$F$200),0,0),0)),"")</f>
        <v/>
      </c>
      <c r="L278" s="69" t="str" cm="1">
        <f t="array" ref="L278">IFERROR(INDEX('Stage 1 Requirements Definition'!$E$12:$E$200,MATCH(0,INDEX(COUNTIF($L$1:L277,'Stage 1 Requirements Definition'!$E$12:$E$200),0,0),0)),"")</f>
        <v/>
      </c>
      <c r="AE278" s="52" t="str">
        <f t="array" ref="AE278">IFERROR(INDEX($AB$2:$AB$504,SMALL(IF($AC$2:$AC$504&lt;&gt;0,ROW($AB$2:$AB$504)-ROW($AB$2)+1),ROWS($AB$2:AB278))),"")</f>
        <v/>
      </c>
      <c r="AF278" s="52" t="str">
        <f t="shared" si="21"/>
        <v/>
      </c>
      <c r="AJ278" s="67" t="str">
        <f t="shared" ca="1" si="22"/>
        <v/>
      </c>
      <c r="AK278" s="65" t="str">
        <f t="shared" ca="1" si="23"/>
        <v/>
      </c>
      <c r="AL278" s="65" t="str">
        <f t="shared" ca="1" si="24"/>
        <v/>
      </c>
      <c r="AZ278" s="52" t="str">
        <f>IF(ISNUMBER(SEARCH('Standard Search'!$C$11,HiddenSheet!B278)),HiddenSheet!B278,"")</f>
        <v/>
      </c>
      <c r="BA278" s="52" t="str">
        <f t="array" ref="BA278">IFERROR(INDEX($AZ$2:$AZ$504,SMALL(IF($AZ$2:$AZ$504&lt;&gt;"",ROW($AZ$2:$AZ$504)-ROW($AZ$2)+1,""),ROW(BA278)-ROW($BA$2)+1)),"")</f>
        <v/>
      </c>
    </row>
    <row r="279" spans="1:53">
      <c r="A279" s="215" t="s">
        <v>693</v>
      </c>
      <c r="B279" s="224" t="s">
        <v>742</v>
      </c>
      <c r="C279" s="225">
        <v>2017</v>
      </c>
      <c r="D279" s="226" t="s">
        <v>411</v>
      </c>
      <c r="F279" s="52" t="str">
        <f>IFERROR(INDEX('Stage 2 System Breakdown'!$B$12:$B$200,MATCH(0,INDEX(COUNTIF($F$1:F278,'Stage 2 System Breakdown'!$B$12:$B$200),0,0),0)),"")</f>
        <v/>
      </c>
      <c r="G279" s="52" t="str">
        <f>IFERROR(INDEX('Stage 2 System Breakdown'!$D$12:$D$200,MATCH(0,INDEX(COUNTIF($G$1:G278,'Stage 2 System Breakdown'!$D$12:$D$200),0,0),0)),"")</f>
        <v/>
      </c>
      <c r="H279" s="52" t="str">
        <f>IFERROR(INDEX('Stage 2 System Breakdown'!$F$12:$F$200,MATCH(0,INDEX(COUNTIF($H$1:H278,'Stage 2 System Breakdown'!$F$12:$F$200),0,0),0)),"")</f>
        <v/>
      </c>
      <c r="L279" s="69" t="str" cm="1">
        <f t="array" ref="L279">IFERROR(INDEX('Stage 1 Requirements Definition'!$E$12:$E$200,MATCH(0,INDEX(COUNTIF($L$1:L278,'Stage 1 Requirements Definition'!$E$12:$E$200),0,0),0)),"")</f>
        <v/>
      </c>
      <c r="AE279" s="52" t="str">
        <f t="array" ref="AE279">IFERROR(INDEX($AB$2:$AB$504,SMALL(IF($AC$2:$AC$504&lt;&gt;0,ROW($AB$2:$AB$504)-ROW($AB$2)+1),ROWS($AB$2:AB279))),"")</f>
        <v/>
      </c>
      <c r="AF279" s="52" t="str">
        <f t="shared" si="21"/>
        <v/>
      </c>
      <c r="AJ279" s="67" t="str">
        <f t="shared" ca="1" si="22"/>
        <v/>
      </c>
      <c r="AK279" s="65" t="str">
        <f t="shared" ca="1" si="23"/>
        <v/>
      </c>
      <c r="AL279" s="65" t="str">
        <f t="shared" ca="1" si="24"/>
        <v/>
      </c>
      <c r="AZ279" s="52" t="str">
        <f>IF(ISNUMBER(SEARCH('Standard Search'!$C$11,HiddenSheet!B279)),HiddenSheet!B279,"")</f>
        <v/>
      </c>
      <c r="BA279" s="52" t="str">
        <f t="array" ref="BA279">IFERROR(INDEX($AZ$2:$AZ$504,SMALL(IF($AZ$2:$AZ$504&lt;&gt;"",ROW($AZ$2:$AZ$504)-ROW($AZ$2)+1,""),ROW(BA279)-ROW($BA$2)+1)),"")</f>
        <v/>
      </c>
    </row>
    <row r="280" spans="1:53">
      <c r="A280" s="215" t="s">
        <v>693</v>
      </c>
      <c r="B280" s="224" t="s">
        <v>743</v>
      </c>
      <c r="C280" s="225">
        <v>2017</v>
      </c>
      <c r="D280" s="218" t="s">
        <v>477</v>
      </c>
      <c r="F280" s="52" t="str">
        <f>IFERROR(INDEX('Stage 2 System Breakdown'!$B$12:$B$200,MATCH(0,INDEX(COUNTIF($F$1:F279,'Stage 2 System Breakdown'!$B$12:$B$200),0,0),0)),"")</f>
        <v/>
      </c>
      <c r="G280" s="52" t="str">
        <f>IFERROR(INDEX('Stage 2 System Breakdown'!$D$12:$D$200,MATCH(0,INDEX(COUNTIF($G$1:G279,'Stage 2 System Breakdown'!$D$12:$D$200),0,0),0)),"")</f>
        <v/>
      </c>
      <c r="H280" s="52" t="str">
        <f>IFERROR(INDEX('Stage 2 System Breakdown'!$F$12:$F$200,MATCH(0,INDEX(COUNTIF($H$1:H279,'Stage 2 System Breakdown'!$F$12:$F$200),0,0),0)),"")</f>
        <v/>
      </c>
      <c r="L280" s="69" t="str" cm="1">
        <f t="array" ref="L280">IFERROR(INDEX('Stage 1 Requirements Definition'!$E$12:$E$200,MATCH(0,INDEX(COUNTIF($L$1:L279,'Stage 1 Requirements Definition'!$E$12:$E$200),0,0),0)),"")</f>
        <v/>
      </c>
      <c r="AE280" s="52" t="str">
        <f t="array" ref="AE280">IFERROR(INDEX($AB$2:$AB$504,SMALL(IF($AC$2:$AC$504&lt;&gt;0,ROW($AB$2:$AB$504)-ROW($AB$2)+1),ROWS($AB$2:AB280))),"")</f>
        <v/>
      </c>
      <c r="AF280" s="52" t="str">
        <f t="shared" si="21"/>
        <v/>
      </c>
      <c r="AJ280" s="67" t="str">
        <f t="shared" ca="1" si="22"/>
        <v/>
      </c>
      <c r="AK280" s="65" t="str">
        <f t="shared" ca="1" si="23"/>
        <v/>
      </c>
      <c r="AL280" s="65" t="str">
        <f t="shared" ca="1" si="24"/>
        <v/>
      </c>
      <c r="AZ280" s="52" t="str">
        <f>IF(ISNUMBER(SEARCH('Standard Search'!$C$11,HiddenSheet!B280)),HiddenSheet!B280,"")</f>
        <v/>
      </c>
      <c r="BA280" s="52" t="str">
        <f t="array" ref="BA280">IFERROR(INDEX($AZ$2:$AZ$504,SMALL(IF($AZ$2:$AZ$504&lt;&gt;"",ROW($AZ$2:$AZ$504)-ROW($AZ$2)+1,""),ROW(BA280)-ROW($BA$2)+1)),"")</f>
        <v/>
      </c>
    </row>
    <row r="281" spans="1:53">
      <c r="A281" s="215" t="s">
        <v>693</v>
      </c>
      <c r="B281" s="224" t="s">
        <v>744</v>
      </c>
      <c r="C281" s="225">
        <v>2000</v>
      </c>
      <c r="D281" s="218" t="s">
        <v>477</v>
      </c>
      <c r="F281" s="52" t="str">
        <f>IFERROR(INDEX('Stage 2 System Breakdown'!$B$12:$B$200,MATCH(0,INDEX(COUNTIF($F$1:F280,'Stage 2 System Breakdown'!$B$12:$B$200),0,0),0)),"")</f>
        <v/>
      </c>
      <c r="G281" s="52" t="str">
        <f>IFERROR(INDEX('Stage 2 System Breakdown'!$D$12:$D$200,MATCH(0,INDEX(COUNTIF($G$1:G280,'Stage 2 System Breakdown'!$D$12:$D$200),0,0),0)),"")</f>
        <v/>
      </c>
      <c r="H281" s="52" t="str">
        <f>IFERROR(INDEX('Stage 2 System Breakdown'!$F$12:$F$200,MATCH(0,INDEX(COUNTIF($H$1:H280,'Stage 2 System Breakdown'!$F$12:$F$200),0,0),0)),"")</f>
        <v/>
      </c>
      <c r="L281" s="69" t="str" cm="1">
        <f t="array" ref="L281">IFERROR(INDEX('Stage 1 Requirements Definition'!$E$12:$E$200,MATCH(0,INDEX(COUNTIF($L$1:L280,'Stage 1 Requirements Definition'!$E$12:$E$200),0,0),0)),"")</f>
        <v/>
      </c>
      <c r="AE281" s="52" t="str">
        <f t="array" ref="AE281">IFERROR(INDEX($AB$2:$AB$504,SMALL(IF($AC$2:$AC$504&lt;&gt;0,ROW($AB$2:$AB$504)-ROW($AB$2)+1),ROWS($AB$2:AB281))),"")</f>
        <v/>
      </c>
      <c r="AF281" s="52" t="str">
        <f t="shared" si="21"/>
        <v/>
      </c>
      <c r="AJ281" s="67" t="str">
        <f t="shared" ca="1" si="22"/>
        <v/>
      </c>
      <c r="AK281" s="65" t="str">
        <f t="shared" ca="1" si="23"/>
        <v/>
      </c>
      <c r="AL281" s="65" t="str">
        <f t="shared" ca="1" si="24"/>
        <v/>
      </c>
      <c r="AZ281" s="52" t="str">
        <f>IF(ISNUMBER(SEARCH('Standard Search'!$C$11,HiddenSheet!B281)),HiddenSheet!B281,"")</f>
        <v/>
      </c>
      <c r="BA281" s="52" t="str">
        <f t="array" ref="BA281">IFERROR(INDEX($AZ$2:$AZ$504,SMALL(IF($AZ$2:$AZ$504&lt;&gt;"",ROW($AZ$2:$AZ$504)-ROW($AZ$2)+1,""),ROW(BA281)-ROW($BA$2)+1)),"")</f>
        <v/>
      </c>
    </row>
    <row r="282" spans="1:53">
      <c r="A282" s="215" t="s">
        <v>693</v>
      </c>
      <c r="B282" s="224" t="s">
        <v>745</v>
      </c>
      <c r="C282" s="225">
        <v>2003</v>
      </c>
      <c r="D282" s="218" t="s">
        <v>383</v>
      </c>
      <c r="F282" s="52" t="str">
        <f>IFERROR(INDEX('Stage 2 System Breakdown'!$B$12:$B$200,MATCH(0,INDEX(COUNTIF($F$1:F281,'Stage 2 System Breakdown'!$B$12:$B$200),0,0),0)),"")</f>
        <v/>
      </c>
      <c r="G282" s="52" t="str">
        <f>IFERROR(INDEX('Stage 2 System Breakdown'!$D$12:$D$200,MATCH(0,INDEX(COUNTIF($G$1:G281,'Stage 2 System Breakdown'!$D$12:$D$200),0,0),0)),"")</f>
        <v/>
      </c>
      <c r="H282" s="52" t="str">
        <f>IFERROR(INDEX('Stage 2 System Breakdown'!$F$12:$F$200,MATCH(0,INDEX(COUNTIF($H$1:H281,'Stage 2 System Breakdown'!$F$12:$F$200),0,0),0)),"")</f>
        <v/>
      </c>
      <c r="L282" s="69" t="str" cm="1">
        <f t="array" ref="L282">IFERROR(INDEX('Stage 1 Requirements Definition'!$E$12:$E$200,MATCH(0,INDEX(COUNTIF($L$1:L281,'Stage 1 Requirements Definition'!$E$12:$E$200),0,0),0)),"")</f>
        <v/>
      </c>
      <c r="AE282" s="52" t="str">
        <f t="array" ref="AE282">IFERROR(INDEX($AB$2:$AB$504,SMALL(IF($AC$2:$AC$504&lt;&gt;0,ROW($AB$2:$AB$504)-ROW($AB$2)+1),ROWS($AB$2:AB282))),"")</f>
        <v/>
      </c>
      <c r="AF282" s="52" t="str">
        <f t="shared" si="21"/>
        <v/>
      </c>
      <c r="AJ282" s="67" t="str">
        <f t="shared" ca="1" si="22"/>
        <v/>
      </c>
      <c r="AK282" s="65" t="str">
        <f t="shared" ca="1" si="23"/>
        <v/>
      </c>
      <c r="AL282" s="65" t="str">
        <f t="shared" ca="1" si="24"/>
        <v/>
      </c>
      <c r="AZ282" s="52" t="str">
        <f>IF(ISNUMBER(SEARCH('Standard Search'!$C$11,HiddenSheet!B282)),HiddenSheet!B282,"")</f>
        <v/>
      </c>
      <c r="BA282" s="52" t="str">
        <f t="array" ref="BA282">IFERROR(INDEX($AZ$2:$AZ$504,SMALL(IF($AZ$2:$AZ$504&lt;&gt;"",ROW($AZ$2:$AZ$504)-ROW($AZ$2)+1,""),ROW(BA282)-ROW($BA$2)+1)),"")</f>
        <v/>
      </c>
    </row>
    <row r="283" spans="1:53">
      <c r="A283" s="215" t="s">
        <v>693</v>
      </c>
      <c r="B283" s="224" t="s">
        <v>746</v>
      </c>
      <c r="C283" s="225">
        <v>2017</v>
      </c>
      <c r="D283" s="218" t="s">
        <v>383</v>
      </c>
      <c r="F283" s="52" t="str">
        <f>IFERROR(INDEX('Stage 2 System Breakdown'!$B$12:$B$200,MATCH(0,INDEX(COUNTIF($F$1:F282,'Stage 2 System Breakdown'!$B$12:$B$200),0,0),0)),"")</f>
        <v/>
      </c>
      <c r="G283" s="52" t="str">
        <f>IFERROR(INDEX('Stage 2 System Breakdown'!$D$12:$D$200,MATCH(0,INDEX(COUNTIF($G$1:G282,'Stage 2 System Breakdown'!$D$12:$D$200),0,0),0)),"")</f>
        <v/>
      </c>
      <c r="H283" s="52" t="str">
        <f>IFERROR(INDEX('Stage 2 System Breakdown'!$F$12:$F$200,MATCH(0,INDEX(COUNTIF($H$1:H282,'Stage 2 System Breakdown'!$F$12:$F$200),0,0),0)),"")</f>
        <v/>
      </c>
      <c r="L283" s="69" t="str" cm="1">
        <f t="array" ref="L283">IFERROR(INDEX('Stage 1 Requirements Definition'!$E$12:$E$200,MATCH(0,INDEX(COUNTIF($L$1:L282,'Stage 1 Requirements Definition'!$E$12:$E$200),0,0),0)),"")</f>
        <v/>
      </c>
      <c r="AE283" s="52" t="str">
        <f t="array" ref="AE283">IFERROR(INDEX($AB$2:$AB$504,SMALL(IF($AC$2:$AC$504&lt;&gt;0,ROW($AB$2:$AB$504)-ROW($AB$2)+1),ROWS($AB$2:AB283))),"")</f>
        <v/>
      </c>
      <c r="AF283" s="52" t="str">
        <f t="shared" si="21"/>
        <v/>
      </c>
      <c r="AJ283" s="67" t="str">
        <f t="shared" ca="1" si="22"/>
        <v/>
      </c>
      <c r="AK283" s="65" t="str">
        <f t="shared" ca="1" si="23"/>
        <v/>
      </c>
      <c r="AL283" s="65" t="str">
        <f t="shared" ca="1" si="24"/>
        <v/>
      </c>
      <c r="AZ283" s="52" t="str">
        <f>IF(ISNUMBER(SEARCH('Standard Search'!$C$11,HiddenSheet!B283)),HiddenSheet!B283,"")</f>
        <v/>
      </c>
      <c r="BA283" s="52" t="str">
        <f t="array" ref="BA283">IFERROR(INDEX($AZ$2:$AZ$504,SMALL(IF($AZ$2:$AZ$504&lt;&gt;"",ROW($AZ$2:$AZ$504)-ROW($AZ$2)+1,""),ROW(BA283)-ROW($BA$2)+1)),"")</f>
        <v/>
      </c>
    </row>
    <row r="284" spans="1:53">
      <c r="A284" s="215" t="s">
        <v>693</v>
      </c>
      <c r="B284" s="224" t="s">
        <v>747</v>
      </c>
      <c r="C284" s="225">
        <v>2006</v>
      </c>
      <c r="D284" s="218" t="s">
        <v>383</v>
      </c>
      <c r="F284" s="52" t="str">
        <f>IFERROR(INDEX('Stage 2 System Breakdown'!$B$12:$B$200,MATCH(0,INDEX(COUNTIF($F$1:F283,'Stage 2 System Breakdown'!$B$12:$B$200),0,0),0)),"")</f>
        <v/>
      </c>
      <c r="G284" s="52" t="str">
        <f>IFERROR(INDEX('Stage 2 System Breakdown'!$D$12:$D$200,MATCH(0,INDEX(COUNTIF($G$1:G283,'Stage 2 System Breakdown'!$D$12:$D$200),0,0),0)),"")</f>
        <v/>
      </c>
      <c r="H284" s="52" t="str">
        <f>IFERROR(INDEX('Stage 2 System Breakdown'!$F$12:$F$200,MATCH(0,INDEX(COUNTIF($H$1:H283,'Stage 2 System Breakdown'!$F$12:$F$200),0,0),0)),"")</f>
        <v/>
      </c>
      <c r="L284" s="69" t="str" cm="1">
        <f t="array" ref="L284">IFERROR(INDEX('Stage 1 Requirements Definition'!$E$12:$E$200,MATCH(0,INDEX(COUNTIF($L$1:L283,'Stage 1 Requirements Definition'!$E$12:$E$200),0,0),0)),"")</f>
        <v/>
      </c>
      <c r="AE284" s="52" t="str">
        <f t="array" ref="AE284">IFERROR(INDEX($AB$2:$AB$504,SMALL(IF($AC$2:$AC$504&lt;&gt;0,ROW($AB$2:$AB$504)-ROW($AB$2)+1),ROWS($AB$2:AB284))),"")</f>
        <v/>
      </c>
      <c r="AF284" s="52" t="str">
        <f t="shared" si="21"/>
        <v/>
      </c>
      <c r="AJ284" s="67" t="str">
        <f t="shared" ca="1" si="22"/>
        <v/>
      </c>
      <c r="AK284" s="65" t="str">
        <f t="shared" ca="1" si="23"/>
        <v/>
      </c>
      <c r="AL284" s="65" t="str">
        <f t="shared" ca="1" si="24"/>
        <v/>
      </c>
      <c r="AZ284" s="52" t="str">
        <f>IF(ISNUMBER(SEARCH('Standard Search'!$C$11,HiddenSheet!B284)),HiddenSheet!B284,"")</f>
        <v/>
      </c>
      <c r="BA284" s="52" t="str">
        <f t="array" ref="BA284">IFERROR(INDEX($AZ$2:$AZ$504,SMALL(IF($AZ$2:$AZ$504&lt;&gt;"",ROW($AZ$2:$AZ$504)-ROW($AZ$2)+1,""),ROW(BA284)-ROW($BA$2)+1)),"")</f>
        <v/>
      </c>
    </row>
    <row r="285" spans="1:53">
      <c r="A285" s="215" t="s">
        <v>693</v>
      </c>
      <c r="B285" s="224" t="s">
        <v>748</v>
      </c>
      <c r="C285" s="225">
        <v>2010</v>
      </c>
      <c r="D285" s="218" t="s">
        <v>383</v>
      </c>
      <c r="F285" s="52" t="str">
        <f>IFERROR(INDEX('Stage 2 System Breakdown'!$B$12:$B$200,MATCH(0,INDEX(COUNTIF($F$1:F284,'Stage 2 System Breakdown'!$B$12:$B$200),0,0),0)),"")</f>
        <v/>
      </c>
      <c r="G285" s="52" t="str">
        <f>IFERROR(INDEX('Stage 2 System Breakdown'!$D$12:$D$200,MATCH(0,INDEX(COUNTIF($G$1:G284,'Stage 2 System Breakdown'!$D$12:$D$200),0,0),0)),"")</f>
        <v/>
      </c>
      <c r="H285" s="52" t="str">
        <f>IFERROR(INDEX('Stage 2 System Breakdown'!$F$12:$F$200,MATCH(0,INDEX(COUNTIF($H$1:H284,'Stage 2 System Breakdown'!$F$12:$F$200),0,0),0)),"")</f>
        <v/>
      </c>
      <c r="L285" s="69" t="str" cm="1">
        <f t="array" ref="L285">IFERROR(INDEX('Stage 1 Requirements Definition'!$E$12:$E$200,MATCH(0,INDEX(COUNTIF($L$1:L284,'Stage 1 Requirements Definition'!$E$12:$E$200),0,0),0)),"")</f>
        <v/>
      </c>
      <c r="AE285" s="52" t="str">
        <f t="array" ref="AE285">IFERROR(INDEX($AB$2:$AB$504,SMALL(IF($AC$2:$AC$504&lt;&gt;0,ROW($AB$2:$AB$504)-ROW($AB$2)+1),ROWS($AB$2:AB285))),"")</f>
        <v/>
      </c>
      <c r="AF285" s="52" t="str">
        <f t="shared" si="21"/>
        <v/>
      </c>
      <c r="AJ285" s="67" t="str">
        <f t="shared" ca="1" si="22"/>
        <v/>
      </c>
      <c r="AK285" s="65" t="str">
        <f t="shared" ca="1" si="23"/>
        <v/>
      </c>
      <c r="AL285" s="65" t="str">
        <f t="shared" ca="1" si="24"/>
        <v/>
      </c>
      <c r="AZ285" s="52" t="str">
        <f>IF(ISNUMBER(SEARCH('Standard Search'!$C$11,HiddenSheet!B285)),HiddenSheet!B285,"")</f>
        <v/>
      </c>
      <c r="BA285" s="52" t="str">
        <f t="array" ref="BA285">IFERROR(INDEX($AZ$2:$AZ$504,SMALL(IF($AZ$2:$AZ$504&lt;&gt;"",ROW($AZ$2:$AZ$504)-ROW($AZ$2)+1,""),ROW(BA285)-ROW($BA$2)+1)),"")</f>
        <v/>
      </c>
    </row>
    <row r="286" spans="1:53">
      <c r="A286" s="215" t="s">
        <v>693</v>
      </c>
      <c r="B286" s="224" t="s">
        <v>749</v>
      </c>
      <c r="C286" s="225">
        <v>1990</v>
      </c>
      <c r="D286" s="218" t="s">
        <v>383</v>
      </c>
      <c r="F286" s="52" t="str">
        <f>IFERROR(INDEX('Stage 2 System Breakdown'!$B$12:$B$200,MATCH(0,INDEX(COUNTIF($F$1:F285,'Stage 2 System Breakdown'!$B$12:$B$200),0,0),0)),"")</f>
        <v/>
      </c>
      <c r="G286" s="52" t="str">
        <f>IFERROR(INDEX('Stage 2 System Breakdown'!$D$12:$D$200,MATCH(0,INDEX(COUNTIF($G$1:G285,'Stage 2 System Breakdown'!$D$12:$D$200),0,0),0)),"")</f>
        <v/>
      </c>
      <c r="H286" s="52" t="str">
        <f>IFERROR(INDEX('Stage 2 System Breakdown'!$F$12:$F$200,MATCH(0,INDEX(COUNTIF($H$1:H285,'Stage 2 System Breakdown'!$F$12:$F$200),0,0),0)),"")</f>
        <v/>
      </c>
      <c r="L286" s="69" t="str" cm="1">
        <f t="array" ref="L286">IFERROR(INDEX('Stage 1 Requirements Definition'!$E$12:$E$200,MATCH(0,INDEX(COUNTIF($L$1:L285,'Stage 1 Requirements Definition'!$E$12:$E$200),0,0),0)),"")</f>
        <v/>
      </c>
      <c r="AE286" s="52" t="str">
        <f t="array" ref="AE286">IFERROR(INDEX($AB$2:$AB$504,SMALL(IF($AC$2:$AC$504&lt;&gt;0,ROW($AB$2:$AB$504)-ROW($AB$2)+1),ROWS($AB$2:AB286))),"")</f>
        <v/>
      </c>
      <c r="AF286" s="52" t="str">
        <f t="shared" si="21"/>
        <v/>
      </c>
      <c r="AJ286" s="67" t="str">
        <f t="shared" ca="1" si="22"/>
        <v/>
      </c>
      <c r="AK286" s="65" t="str">
        <f t="shared" ca="1" si="23"/>
        <v/>
      </c>
      <c r="AL286" s="65" t="str">
        <f t="shared" ca="1" si="24"/>
        <v/>
      </c>
      <c r="AZ286" s="52" t="str">
        <f>IF(ISNUMBER(SEARCH('Standard Search'!$C$11,HiddenSheet!B286)),HiddenSheet!B286,"")</f>
        <v/>
      </c>
      <c r="BA286" s="52" t="str">
        <f t="array" ref="BA286">IFERROR(INDEX($AZ$2:$AZ$504,SMALL(IF($AZ$2:$AZ$504&lt;&gt;"",ROW($AZ$2:$AZ$504)-ROW($AZ$2)+1,""),ROW(BA286)-ROW($BA$2)+1)),"")</f>
        <v/>
      </c>
    </row>
    <row r="287" spans="1:53">
      <c r="A287" s="215" t="s">
        <v>693</v>
      </c>
      <c r="B287" s="224" t="s">
        <v>750</v>
      </c>
      <c r="C287" s="225">
        <v>2017</v>
      </c>
      <c r="D287" s="218" t="s">
        <v>383</v>
      </c>
      <c r="F287" s="52" t="str">
        <f>IFERROR(INDEX('Stage 2 System Breakdown'!$B$12:$B$200,MATCH(0,INDEX(COUNTIF($F$1:F286,'Stage 2 System Breakdown'!$B$12:$B$200),0,0),0)),"")</f>
        <v/>
      </c>
      <c r="G287" s="52" t="str">
        <f>IFERROR(INDEX('Stage 2 System Breakdown'!$D$12:$D$200,MATCH(0,INDEX(COUNTIF($G$1:G286,'Stage 2 System Breakdown'!$D$12:$D$200),0,0),0)),"")</f>
        <v/>
      </c>
      <c r="H287" s="52" t="str">
        <f>IFERROR(INDEX('Stage 2 System Breakdown'!$F$12:$F$200,MATCH(0,INDEX(COUNTIF($H$1:H286,'Stage 2 System Breakdown'!$F$12:$F$200),0,0),0)),"")</f>
        <v/>
      </c>
      <c r="L287" s="69" t="str" cm="1">
        <f t="array" ref="L287">IFERROR(INDEX('Stage 1 Requirements Definition'!$E$12:$E$200,MATCH(0,INDEX(COUNTIF($L$1:L286,'Stage 1 Requirements Definition'!$E$12:$E$200),0,0),0)),"")</f>
        <v/>
      </c>
      <c r="AE287" s="52" t="str">
        <f t="array" ref="AE287">IFERROR(INDEX($AB$2:$AB$504,SMALL(IF($AC$2:$AC$504&lt;&gt;0,ROW($AB$2:$AB$504)-ROW($AB$2)+1),ROWS($AB$2:AB287))),"")</f>
        <v/>
      </c>
      <c r="AF287" s="52" t="str">
        <f t="shared" si="21"/>
        <v/>
      </c>
      <c r="AJ287" s="67" t="str">
        <f t="shared" ca="1" si="22"/>
        <v/>
      </c>
      <c r="AK287" s="65" t="str">
        <f t="shared" ca="1" si="23"/>
        <v/>
      </c>
      <c r="AL287" s="65" t="str">
        <f t="shared" ca="1" si="24"/>
        <v/>
      </c>
      <c r="AZ287" s="52" t="str">
        <f>IF(ISNUMBER(SEARCH('Standard Search'!$C$11,HiddenSheet!B287)),HiddenSheet!B287,"")</f>
        <v/>
      </c>
      <c r="BA287" s="52" t="str">
        <f t="array" ref="BA287">IFERROR(INDEX($AZ$2:$AZ$504,SMALL(IF($AZ$2:$AZ$504&lt;&gt;"",ROW($AZ$2:$AZ$504)-ROW($AZ$2)+1,""),ROW(BA287)-ROW($BA$2)+1)),"")</f>
        <v/>
      </c>
    </row>
    <row r="288" spans="1:53">
      <c r="A288" s="215" t="s">
        <v>693</v>
      </c>
      <c r="B288" s="224" t="s">
        <v>751</v>
      </c>
      <c r="C288" s="225">
        <v>2017</v>
      </c>
      <c r="D288" s="218" t="s">
        <v>383</v>
      </c>
      <c r="F288" s="52" t="str">
        <f>IFERROR(INDEX('Stage 2 System Breakdown'!$B$12:$B$200,MATCH(0,INDEX(COUNTIF($F$1:F287,'Stage 2 System Breakdown'!$B$12:$B$200),0,0),0)),"")</f>
        <v/>
      </c>
      <c r="G288" s="52" t="str">
        <f>IFERROR(INDEX('Stage 2 System Breakdown'!$D$12:$D$200,MATCH(0,INDEX(COUNTIF($G$1:G287,'Stage 2 System Breakdown'!$D$12:$D$200),0,0),0)),"")</f>
        <v/>
      </c>
      <c r="H288" s="52" t="str">
        <f>IFERROR(INDEX('Stage 2 System Breakdown'!$F$12:$F$200,MATCH(0,INDEX(COUNTIF($H$1:H287,'Stage 2 System Breakdown'!$F$12:$F$200),0,0),0)),"")</f>
        <v/>
      </c>
      <c r="L288" s="69" t="str" cm="1">
        <f t="array" ref="L288">IFERROR(INDEX('Stage 1 Requirements Definition'!$E$12:$E$200,MATCH(0,INDEX(COUNTIF($L$1:L287,'Stage 1 Requirements Definition'!$E$12:$E$200),0,0),0)),"")</f>
        <v/>
      </c>
      <c r="AE288" s="52" t="str">
        <f t="array" ref="AE288">IFERROR(INDEX($AB$2:$AB$504,SMALL(IF($AC$2:$AC$504&lt;&gt;0,ROW($AB$2:$AB$504)-ROW($AB$2)+1),ROWS($AB$2:AB288))),"")</f>
        <v/>
      </c>
      <c r="AF288" s="52" t="str">
        <f t="shared" si="21"/>
        <v/>
      </c>
      <c r="AJ288" s="67" t="str">
        <f t="shared" ca="1" si="22"/>
        <v/>
      </c>
      <c r="AK288" s="65" t="str">
        <f t="shared" ca="1" si="23"/>
        <v/>
      </c>
      <c r="AL288" s="65" t="str">
        <f t="shared" ca="1" si="24"/>
        <v/>
      </c>
      <c r="AZ288" s="52" t="str">
        <f>IF(ISNUMBER(SEARCH('Standard Search'!$C$11,HiddenSheet!B288)),HiddenSheet!B288,"")</f>
        <v/>
      </c>
      <c r="BA288" s="52" t="str">
        <f t="array" ref="BA288">IFERROR(INDEX($AZ$2:$AZ$504,SMALL(IF($AZ$2:$AZ$504&lt;&gt;"",ROW($AZ$2:$AZ$504)-ROW($AZ$2)+1,""),ROW(BA288)-ROW($BA$2)+1)),"")</f>
        <v/>
      </c>
    </row>
    <row r="289" spans="1:53">
      <c r="A289" s="215" t="s">
        <v>752</v>
      </c>
      <c r="B289" s="216" t="s">
        <v>753</v>
      </c>
      <c r="C289" s="217">
        <v>2020</v>
      </c>
      <c r="D289" s="218" t="s">
        <v>293</v>
      </c>
      <c r="F289" s="52" t="str">
        <f>IFERROR(INDEX('Stage 2 System Breakdown'!$B$12:$B$200,MATCH(0,INDEX(COUNTIF($F$1:F288,'Stage 2 System Breakdown'!$B$12:$B$200),0,0),0)),"")</f>
        <v/>
      </c>
      <c r="G289" s="52" t="str">
        <f>IFERROR(INDEX('Stage 2 System Breakdown'!$D$12:$D$200,MATCH(0,INDEX(COUNTIF($G$1:G288,'Stage 2 System Breakdown'!$D$12:$D$200),0,0),0)),"")</f>
        <v/>
      </c>
      <c r="H289" s="52" t="str">
        <f>IFERROR(INDEX('Stage 2 System Breakdown'!$F$12:$F$200,MATCH(0,INDEX(COUNTIF($H$1:H288,'Stage 2 System Breakdown'!$F$12:$F$200),0,0),0)),"")</f>
        <v/>
      </c>
      <c r="L289" s="69" t="str" cm="1">
        <f t="array" ref="L289">IFERROR(INDEX('Stage 1 Requirements Definition'!$E$12:$E$200,MATCH(0,INDEX(COUNTIF($L$1:L288,'Stage 1 Requirements Definition'!$E$12:$E$200),0,0),0)),"")</f>
        <v/>
      </c>
      <c r="AE289" s="52" t="str">
        <f t="array" ref="AE289">IFERROR(INDEX($AB$2:$AB$504,SMALL(IF($AC$2:$AC$504&lt;&gt;0,ROW($AB$2:$AB$504)-ROW($AB$2)+1),ROWS($AB$2:AB289))),"")</f>
        <v/>
      </c>
      <c r="AF289" s="52" t="str">
        <f t="shared" si="21"/>
        <v/>
      </c>
      <c r="AJ289" s="67" t="str">
        <f t="shared" ca="1" si="22"/>
        <v/>
      </c>
      <c r="AK289" s="65" t="str">
        <f t="shared" ca="1" si="23"/>
        <v/>
      </c>
      <c r="AL289" s="65" t="str">
        <f t="shared" ca="1" si="24"/>
        <v/>
      </c>
      <c r="AZ289" s="52" t="str">
        <f>IF(ISNUMBER(SEARCH('Standard Search'!$C$11,HiddenSheet!B289)),HiddenSheet!B289,"")</f>
        <v>Materials and Qualification Procedures for Ships Book H Procedures for Approval of a Works or Proving Establishment for Chain Cable or Wire Rope</v>
      </c>
      <c r="BA289" s="52" t="str">
        <f t="array" ref="BA289">IFERROR(INDEX($AZ$2:$AZ$504,SMALL(IF($AZ$2:$AZ$504&lt;&gt;"",ROW($AZ$2:$AZ$504)-ROW($AZ$2)+1,""),ROW(BA289)-ROW($BA$2)+1)),"")</f>
        <v/>
      </c>
    </row>
    <row r="290" spans="1:53">
      <c r="A290" s="215" t="s">
        <v>752</v>
      </c>
      <c r="B290" s="216" t="s">
        <v>754</v>
      </c>
      <c r="C290" s="217">
        <v>2020</v>
      </c>
      <c r="D290" s="218" t="s">
        <v>507</v>
      </c>
      <c r="F290" s="52" t="str">
        <f>IFERROR(INDEX('Stage 2 System Breakdown'!$B$12:$B$200,MATCH(0,INDEX(COUNTIF($F$1:F289,'Stage 2 System Breakdown'!$B$12:$B$200),0,0),0)),"")</f>
        <v/>
      </c>
      <c r="G290" s="52" t="str">
        <f>IFERROR(INDEX('Stage 2 System Breakdown'!$D$12:$D$200,MATCH(0,INDEX(COUNTIF($G$1:G289,'Stage 2 System Breakdown'!$D$12:$D$200),0,0),0)),"")</f>
        <v/>
      </c>
      <c r="H290" s="52" t="str">
        <f>IFERROR(INDEX('Stage 2 System Breakdown'!$F$12:$F$200,MATCH(0,INDEX(COUNTIF($H$1:H289,'Stage 2 System Breakdown'!$F$12:$F$200),0,0),0)),"")</f>
        <v/>
      </c>
      <c r="L290" s="69" t="str" cm="1">
        <f t="array" ref="L290">IFERROR(INDEX('Stage 1 Requirements Definition'!$E$12:$E$200,MATCH(0,INDEX(COUNTIF($L$1:L289,'Stage 1 Requirements Definition'!$E$12:$E$200),0,0),0)),"")</f>
        <v/>
      </c>
      <c r="AE290" s="52" t="str">
        <f t="array" ref="AE290">IFERROR(INDEX($AB$2:$AB$504,SMALL(IF($AC$2:$AC$504&lt;&gt;0,ROW($AB$2:$AB$504)-ROW($AB$2)+1),ROWS($AB$2:AB290))),"")</f>
        <v/>
      </c>
      <c r="AF290" s="52" t="str">
        <f t="shared" si="21"/>
        <v/>
      </c>
      <c r="AJ290" s="67" t="str">
        <f t="shared" ca="1" si="22"/>
        <v/>
      </c>
      <c r="AK290" s="65" t="str">
        <f t="shared" ca="1" si="23"/>
        <v/>
      </c>
      <c r="AL290" s="65" t="str">
        <f t="shared" ca="1" si="24"/>
        <v/>
      </c>
      <c r="AZ290" s="52" t="str">
        <f>IF(ISNUMBER(SEARCH('Standard Search'!$C$11,HiddenSheet!B290)),HiddenSheet!B290,"")</f>
        <v/>
      </c>
      <c r="BA290" s="52" t="str">
        <f t="array" ref="BA290">IFERROR(INDEX($AZ$2:$AZ$504,SMALL(IF($AZ$2:$AZ$504&lt;&gt;"",ROW($AZ$2:$AZ$504)-ROW($AZ$2)+1,""),ROW(BA290)-ROW($BA$2)+1)),"")</f>
        <v/>
      </c>
    </row>
    <row r="291" spans="1:53">
      <c r="A291" s="215" t="s">
        <v>752</v>
      </c>
      <c r="B291" s="216" t="s">
        <v>755</v>
      </c>
      <c r="C291" s="217">
        <v>2020</v>
      </c>
      <c r="D291" s="218" t="s">
        <v>335</v>
      </c>
      <c r="F291" s="52" t="str">
        <f>IFERROR(INDEX('Stage 2 System Breakdown'!$B$12:$B$200,MATCH(0,INDEX(COUNTIF($F$1:F290,'Stage 2 System Breakdown'!$B$12:$B$200),0,0),0)),"")</f>
        <v/>
      </c>
      <c r="G291" s="52" t="str">
        <f>IFERROR(INDEX('Stage 2 System Breakdown'!$D$12:$D$200,MATCH(0,INDEX(COUNTIF($G$1:G290,'Stage 2 System Breakdown'!$D$12:$D$200),0,0),0)),"")</f>
        <v/>
      </c>
      <c r="H291" s="52" t="str">
        <f>IFERROR(INDEX('Stage 2 System Breakdown'!$F$12:$F$200,MATCH(0,INDEX(COUNTIF($H$1:H290,'Stage 2 System Breakdown'!$F$12:$F$200),0,0),0)),"")</f>
        <v/>
      </c>
      <c r="L291" s="69" t="str" cm="1">
        <f t="array" ref="L291">IFERROR(INDEX('Stage 1 Requirements Definition'!$E$12:$E$200,MATCH(0,INDEX(COUNTIF($L$1:L290,'Stage 1 Requirements Definition'!$E$12:$E$200),0,0),0)),"")</f>
        <v/>
      </c>
      <c r="AE291" s="52" t="str">
        <f t="array" ref="AE291">IFERROR(INDEX($AB$2:$AB$504,SMALL(IF($AC$2:$AC$504&lt;&gt;0,ROW($AB$2:$AB$504)-ROW($AB$2)+1),ROWS($AB$2:AB291))),"")</f>
        <v/>
      </c>
      <c r="AF291" s="52" t="str">
        <f t="shared" si="21"/>
        <v/>
      </c>
      <c r="AJ291" s="67" t="str">
        <f t="shared" ca="1" si="22"/>
        <v/>
      </c>
      <c r="AK291" s="65" t="str">
        <f t="shared" ca="1" si="23"/>
        <v/>
      </c>
      <c r="AL291" s="65" t="str">
        <f t="shared" ca="1" si="24"/>
        <v/>
      </c>
      <c r="AZ291" s="52" t="str">
        <f>IF(ISNUMBER(SEARCH('Standard Search'!$C$11,HiddenSheet!B291)),HiddenSheet!B291,"")</f>
        <v/>
      </c>
      <c r="BA291" s="52" t="str">
        <f t="array" ref="BA291">IFERROR(INDEX($AZ$2:$AZ$504,SMALL(IF($AZ$2:$AZ$504&lt;&gt;"",ROW($AZ$2:$AZ$504)-ROW($AZ$2)+1,""),ROW(BA291)-ROW($BA$2)+1)),"")</f>
        <v/>
      </c>
    </row>
    <row r="292" spans="1:53">
      <c r="A292" s="215" t="s">
        <v>752</v>
      </c>
      <c r="B292" s="216" t="s">
        <v>756</v>
      </c>
      <c r="C292" s="217">
        <v>2020</v>
      </c>
      <c r="D292" s="218" t="s">
        <v>158</v>
      </c>
      <c r="F292" s="52" t="str">
        <f>IFERROR(INDEX('Stage 2 System Breakdown'!$B$12:$B$200,MATCH(0,INDEX(COUNTIF($F$1:F291,'Stage 2 System Breakdown'!$B$12:$B$200),0,0),0)),"")</f>
        <v/>
      </c>
      <c r="G292" s="52" t="str">
        <f>IFERROR(INDEX('Stage 2 System Breakdown'!$D$12:$D$200,MATCH(0,INDEX(COUNTIF($G$1:G291,'Stage 2 System Breakdown'!$D$12:$D$200),0,0),0)),"")</f>
        <v/>
      </c>
      <c r="H292" s="52" t="str">
        <f>IFERROR(INDEX('Stage 2 System Breakdown'!$F$12:$F$200,MATCH(0,INDEX(COUNTIF($H$1:H291,'Stage 2 System Breakdown'!$F$12:$F$200),0,0),0)),"")</f>
        <v/>
      </c>
      <c r="L292" s="69" t="str" cm="1">
        <f t="array" ref="L292">IFERROR(INDEX('Stage 1 Requirements Definition'!$E$12:$E$200,MATCH(0,INDEX(COUNTIF($L$1:L291,'Stage 1 Requirements Definition'!$E$12:$E$200),0,0),0)),"")</f>
        <v/>
      </c>
      <c r="AE292" s="52" t="str">
        <f t="array" ref="AE292">IFERROR(INDEX($AB$2:$AB$504,SMALL(IF($AC$2:$AC$504&lt;&gt;0,ROW($AB$2:$AB$504)-ROW($AB$2)+1),ROWS($AB$2:AB292))),"")</f>
        <v/>
      </c>
      <c r="AF292" s="52" t="str">
        <f t="shared" si="21"/>
        <v/>
      </c>
      <c r="AJ292" s="67" t="str">
        <f t="shared" ca="1" si="22"/>
        <v/>
      </c>
      <c r="AK292" s="65" t="str">
        <f t="shared" ca="1" si="23"/>
        <v/>
      </c>
      <c r="AL292" s="65" t="str">
        <f t="shared" ca="1" si="24"/>
        <v/>
      </c>
      <c r="AZ292" s="52" t="str">
        <f>IF(ISNUMBER(SEARCH('Standard Search'!$C$11,HiddenSheet!B292)),HiddenSheet!B292,"")</f>
        <v/>
      </c>
      <c r="BA292" s="52" t="str">
        <f t="array" ref="BA292">IFERROR(INDEX($AZ$2:$AZ$504,SMALL(IF($AZ$2:$AZ$504&lt;&gt;"",ROW($AZ$2:$AZ$504)-ROW($AZ$2)+1,""),ROW(BA292)-ROW($BA$2)+1)),"")</f>
        <v/>
      </c>
    </row>
    <row r="293" spans="1:53">
      <c r="A293" s="215" t="s">
        <v>752</v>
      </c>
      <c r="B293" s="216" t="s">
        <v>757</v>
      </c>
      <c r="C293" s="217">
        <v>2020</v>
      </c>
      <c r="D293" s="218" t="s">
        <v>415</v>
      </c>
      <c r="F293" s="52" t="str">
        <f>IFERROR(INDEX('Stage 2 System Breakdown'!$B$12:$B$200,MATCH(0,INDEX(COUNTIF($F$1:F292,'Stage 2 System Breakdown'!$B$12:$B$200),0,0),0)),"")</f>
        <v/>
      </c>
      <c r="G293" s="52" t="str">
        <f>IFERROR(INDEX('Stage 2 System Breakdown'!$D$12:$D$200,MATCH(0,INDEX(COUNTIF($G$1:G292,'Stage 2 System Breakdown'!$D$12:$D$200),0,0),0)),"")</f>
        <v/>
      </c>
      <c r="H293" s="52" t="str">
        <f>IFERROR(INDEX('Stage 2 System Breakdown'!$F$12:$F$200,MATCH(0,INDEX(COUNTIF($H$1:H292,'Stage 2 System Breakdown'!$F$12:$F$200),0,0),0)),"")</f>
        <v/>
      </c>
      <c r="L293" s="69" t="str" cm="1">
        <f t="array" ref="L293">IFERROR(INDEX('Stage 1 Requirements Definition'!$E$12:$E$200,MATCH(0,INDEX(COUNTIF($L$1:L292,'Stage 1 Requirements Definition'!$E$12:$E$200),0,0),0)),"")</f>
        <v/>
      </c>
      <c r="AE293" s="52" t="str">
        <f t="array" ref="AE293">IFERROR(INDEX($AB$2:$AB$504,SMALL(IF($AC$2:$AC$504&lt;&gt;0,ROW($AB$2:$AB$504)-ROW($AB$2)+1),ROWS($AB$2:AB293))),"")</f>
        <v/>
      </c>
      <c r="AF293" s="52" t="str">
        <f t="shared" si="21"/>
        <v/>
      </c>
      <c r="AJ293" s="67" t="str">
        <f t="shared" ca="1" si="22"/>
        <v/>
      </c>
      <c r="AK293" s="65" t="str">
        <f t="shared" ca="1" si="23"/>
        <v/>
      </c>
      <c r="AL293" s="65" t="str">
        <f t="shared" ca="1" si="24"/>
        <v/>
      </c>
      <c r="AZ293" s="52" t="str">
        <f>IF(ISNUMBER(SEARCH('Standard Search'!$C$11,HiddenSheet!B293)),HiddenSheet!B293,"")</f>
        <v/>
      </c>
      <c r="BA293" s="52" t="str">
        <f t="array" ref="BA293">IFERROR(INDEX($AZ$2:$AZ$504,SMALL(IF($AZ$2:$AZ$504&lt;&gt;"",ROW($AZ$2:$AZ$504)-ROW($AZ$2)+1,""),ROW(BA293)-ROW($BA$2)+1)),"")</f>
        <v/>
      </c>
    </row>
    <row r="294" spans="1:53">
      <c r="A294" s="215" t="s">
        <v>752</v>
      </c>
      <c r="B294" s="216" t="s">
        <v>758</v>
      </c>
      <c r="C294" s="217">
        <v>2022</v>
      </c>
      <c r="D294" s="218" t="s">
        <v>402</v>
      </c>
      <c r="F294" s="52" t="str">
        <f>IFERROR(INDEX('Stage 2 System Breakdown'!$B$12:$B$200,MATCH(0,INDEX(COUNTIF($F$1:F293,'Stage 2 System Breakdown'!$B$12:$B$200),0,0),0)),"")</f>
        <v/>
      </c>
      <c r="G294" s="52" t="str">
        <f>IFERROR(INDEX('Stage 2 System Breakdown'!$D$12:$D$200,MATCH(0,INDEX(COUNTIF($G$1:G293,'Stage 2 System Breakdown'!$D$12:$D$200),0,0),0)),"")</f>
        <v/>
      </c>
      <c r="H294" s="52" t="str">
        <f>IFERROR(INDEX('Stage 2 System Breakdown'!$F$12:$F$200,MATCH(0,INDEX(COUNTIF($H$1:H293,'Stage 2 System Breakdown'!$F$12:$F$200),0,0),0)),"")</f>
        <v/>
      </c>
      <c r="L294" s="69" t="str" cm="1">
        <f t="array" ref="L294">IFERROR(INDEX('Stage 1 Requirements Definition'!$E$12:$E$200,MATCH(0,INDEX(COUNTIF($L$1:L293,'Stage 1 Requirements Definition'!$E$12:$E$200),0,0),0)),"")</f>
        <v/>
      </c>
      <c r="AE294" s="52" t="str">
        <f t="array" ref="AE294">IFERROR(INDEX($AB$2:$AB$504,SMALL(IF($AC$2:$AC$504&lt;&gt;0,ROW($AB$2:$AB$504)-ROW($AB$2)+1),ROWS($AB$2:AB294))),"")</f>
        <v/>
      </c>
      <c r="AF294" s="52" t="str">
        <f t="shared" si="21"/>
        <v/>
      </c>
      <c r="AJ294" s="67" t="str">
        <f t="shared" ca="1" si="22"/>
        <v/>
      </c>
      <c r="AK294" s="65" t="str">
        <f t="shared" ca="1" si="23"/>
        <v/>
      </c>
      <c r="AL294" s="65" t="str">
        <f t="shared" ca="1" si="24"/>
        <v/>
      </c>
      <c r="AZ294" s="52" t="str">
        <f>IF(ISNUMBER(SEARCH('Standard Search'!$C$11,HiddenSheet!B294)),HiddenSheet!B294,"")</f>
        <v/>
      </c>
      <c r="BA294" s="52" t="str">
        <f t="array" ref="BA294">IFERROR(INDEX($AZ$2:$AZ$504,SMALL(IF($AZ$2:$AZ$504&lt;&gt;"",ROW($AZ$2:$AZ$504)-ROW($AZ$2)+1,""),ROW(BA294)-ROW($BA$2)+1)),"")</f>
        <v/>
      </c>
    </row>
    <row r="295" spans="1:53">
      <c r="A295" s="215" t="s">
        <v>752</v>
      </c>
      <c r="B295" s="216" t="s">
        <v>759</v>
      </c>
      <c r="C295" s="217">
        <v>2020</v>
      </c>
      <c r="D295" s="226" t="s">
        <v>760</v>
      </c>
      <c r="F295" s="52" t="str">
        <f>IFERROR(INDEX('Stage 2 System Breakdown'!$B$12:$B$200,MATCH(0,INDEX(COUNTIF($F$1:F294,'Stage 2 System Breakdown'!$B$12:$B$200),0,0),0)),"")</f>
        <v/>
      </c>
      <c r="G295" s="52" t="str">
        <f>IFERROR(INDEX('Stage 2 System Breakdown'!$D$12:$D$200,MATCH(0,INDEX(COUNTIF($G$1:G294,'Stage 2 System Breakdown'!$D$12:$D$200),0,0),0)),"")</f>
        <v/>
      </c>
      <c r="H295" s="52" t="str">
        <f>IFERROR(INDEX('Stage 2 System Breakdown'!$F$12:$F$200,MATCH(0,INDEX(COUNTIF($H$1:H294,'Stage 2 System Breakdown'!$F$12:$F$200),0,0),0)),"")</f>
        <v/>
      </c>
      <c r="L295" s="69" t="str" cm="1">
        <f t="array" ref="L295">IFERROR(INDEX('Stage 1 Requirements Definition'!$E$12:$E$200,MATCH(0,INDEX(COUNTIF($L$1:L294,'Stage 1 Requirements Definition'!$E$12:$E$200),0,0),0)),"")</f>
        <v/>
      </c>
      <c r="AE295" s="52" t="str">
        <f t="array" ref="AE295">IFERROR(INDEX($AB$2:$AB$504,SMALL(IF($AC$2:$AC$504&lt;&gt;0,ROW($AB$2:$AB$504)-ROW($AB$2)+1),ROWS($AB$2:AB295))),"")</f>
        <v/>
      </c>
      <c r="AF295" s="52" t="str">
        <f t="shared" si="21"/>
        <v/>
      </c>
      <c r="AJ295" s="67" t="str">
        <f t="shared" ca="1" si="22"/>
        <v/>
      </c>
      <c r="AK295" s="65" t="str">
        <f t="shared" ca="1" si="23"/>
        <v/>
      </c>
      <c r="AL295" s="65" t="str">
        <f t="shared" ca="1" si="24"/>
        <v/>
      </c>
      <c r="AZ295" s="52" t="str">
        <f>IF(ISNUMBER(SEARCH('Standard Search'!$C$11,HiddenSheet!B295)),HiddenSheet!B295,"")</f>
        <v/>
      </c>
      <c r="BA295" s="52" t="str">
        <f t="array" ref="BA295">IFERROR(INDEX($AZ$2:$AZ$504,SMALL(IF($AZ$2:$AZ$504&lt;&gt;"",ROW($AZ$2:$AZ$504)-ROW($AZ$2)+1,""),ROW(BA295)-ROW($BA$2)+1)),"")</f>
        <v/>
      </c>
    </row>
    <row r="296" spans="1:53">
      <c r="A296" s="215" t="s">
        <v>752</v>
      </c>
      <c r="B296" s="216" t="s">
        <v>761</v>
      </c>
      <c r="C296" s="217">
        <v>2020</v>
      </c>
      <c r="D296" s="226" t="s">
        <v>370</v>
      </c>
      <c r="F296" s="52" t="str">
        <f>IFERROR(INDEX('Stage 2 System Breakdown'!$B$12:$B$200,MATCH(0,INDEX(COUNTIF($F$1:F295,'Stage 2 System Breakdown'!$B$12:$B$200),0,0),0)),"")</f>
        <v/>
      </c>
      <c r="G296" s="52" t="str">
        <f>IFERROR(INDEX('Stage 2 System Breakdown'!$D$12:$D$200,MATCH(0,INDEX(COUNTIF($G$1:G295,'Stage 2 System Breakdown'!$D$12:$D$200),0,0),0)),"")</f>
        <v/>
      </c>
      <c r="H296" s="52" t="str">
        <f>IFERROR(INDEX('Stage 2 System Breakdown'!$F$12:$F$200,MATCH(0,INDEX(COUNTIF($H$1:H295,'Stage 2 System Breakdown'!$F$12:$F$200),0,0),0)),"")</f>
        <v/>
      </c>
      <c r="L296" s="69" t="str" cm="1">
        <f t="array" ref="L296">IFERROR(INDEX('Stage 1 Requirements Definition'!$E$12:$E$200,MATCH(0,INDEX(COUNTIF($L$1:L295,'Stage 1 Requirements Definition'!$E$12:$E$200),0,0),0)),"")</f>
        <v/>
      </c>
      <c r="AE296" s="52" t="str">
        <f t="array" ref="AE296">IFERROR(INDEX($AB$2:$AB$504,SMALL(IF($AC$2:$AC$504&lt;&gt;0,ROW($AB$2:$AB$504)-ROW($AB$2)+1),ROWS($AB$2:AB296))),"")</f>
        <v/>
      </c>
      <c r="AF296" s="52" t="str">
        <f t="shared" si="21"/>
        <v/>
      </c>
      <c r="AJ296" s="67" t="str">
        <f t="shared" ca="1" si="22"/>
        <v/>
      </c>
      <c r="AK296" s="65" t="str">
        <f t="shared" ca="1" si="23"/>
        <v/>
      </c>
      <c r="AL296" s="65" t="str">
        <f t="shared" ca="1" si="24"/>
        <v/>
      </c>
      <c r="AZ296" s="52" t="str">
        <f>IF(ISNUMBER(SEARCH('Standard Search'!$C$11,HiddenSheet!B296)),HiddenSheet!B296,"")</f>
        <v/>
      </c>
      <c r="BA296" s="52" t="str">
        <f t="array" ref="BA296">IFERROR(INDEX($AZ$2:$AZ$504,SMALL(IF($AZ$2:$AZ$504&lt;&gt;"",ROW($AZ$2:$AZ$504)-ROW($AZ$2)+1,""),ROW(BA296)-ROW($BA$2)+1)),"")</f>
        <v/>
      </c>
    </row>
    <row r="297" spans="1:53">
      <c r="A297" s="215" t="s">
        <v>752</v>
      </c>
      <c r="B297" s="216" t="s">
        <v>762</v>
      </c>
      <c r="C297" s="217">
        <v>2020</v>
      </c>
      <c r="D297" s="226" t="s">
        <v>370</v>
      </c>
      <c r="F297" s="52" t="str">
        <f>IFERROR(INDEX('Stage 2 System Breakdown'!$B$12:$B$200,MATCH(0,INDEX(COUNTIF($F$1:F296,'Stage 2 System Breakdown'!$B$12:$B$200),0,0),0)),"")</f>
        <v/>
      </c>
      <c r="G297" s="52" t="str">
        <f>IFERROR(INDEX('Stage 2 System Breakdown'!$D$12:$D$200,MATCH(0,INDEX(COUNTIF($G$1:G296,'Stage 2 System Breakdown'!$D$12:$D$200),0,0),0)),"")</f>
        <v/>
      </c>
      <c r="H297" s="52" t="str">
        <f>IFERROR(INDEX('Stage 2 System Breakdown'!$F$12:$F$200,MATCH(0,INDEX(COUNTIF($H$1:H296,'Stage 2 System Breakdown'!$F$12:$F$200),0,0),0)),"")</f>
        <v/>
      </c>
      <c r="L297" s="69" t="str" cm="1">
        <f t="array" ref="L297">IFERROR(INDEX('Stage 1 Requirements Definition'!$E$12:$E$200,MATCH(0,INDEX(COUNTIF($L$1:L296,'Stage 1 Requirements Definition'!$E$12:$E$200),0,0),0)),"")</f>
        <v/>
      </c>
      <c r="AE297" s="52" t="str">
        <f t="array" ref="AE297">IFERROR(INDEX($AB$2:$AB$504,SMALL(IF($AC$2:$AC$504&lt;&gt;0,ROW($AB$2:$AB$504)-ROW($AB$2)+1),ROWS($AB$2:AB297))),"")</f>
        <v/>
      </c>
      <c r="AF297" s="52" t="str">
        <f t="shared" si="21"/>
        <v/>
      </c>
      <c r="AJ297" s="67" t="str">
        <f t="shared" ca="1" si="22"/>
        <v/>
      </c>
      <c r="AK297" s="65" t="str">
        <f t="shared" ca="1" si="23"/>
        <v/>
      </c>
      <c r="AL297" s="65" t="str">
        <f t="shared" ca="1" si="24"/>
        <v/>
      </c>
      <c r="AZ297" s="52" t="str">
        <f>IF(ISNUMBER(SEARCH('Standard Search'!$C$11,HiddenSheet!B297)),HiddenSheet!B297,"")</f>
        <v/>
      </c>
      <c r="BA297" s="52" t="str">
        <f t="array" ref="BA297">IFERROR(INDEX($AZ$2:$AZ$504,SMALL(IF($AZ$2:$AZ$504&lt;&gt;"",ROW($AZ$2:$AZ$504)-ROW($AZ$2)+1,""),ROW(BA297)-ROW($BA$2)+1)),"")</f>
        <v/>
      </c>
    </row>
    <row r="298" spans="1:53">
      <c r="A298" s="215" t="s">
        <v>752</v>
      </c>
      <c r="B298" s="216" t="s">
        <v>763</v>
      </c>
      <c r="C298" s="217">
        <v>2020</v>
      </c>
      <c r="D298" s="226" t="s">
        <v>370</v>
      </c>
      <c r="F298" s="52" t="str">
        <f>IFERROR(INDEX('Stage 2 System Breakdown'!$B$12:$B$200,MATCH(0,INDEX(COUNTIF($F$1:F297,'Stage 2 System Breakdown'!$B$12:$B$200),0,0),0)),"")</f>
        <v/>
      </c>
      <c r="G298" s="52" t="str">
        <f>IFERROR(INDEX('Stage 2 System Breakdown'!$D$12:$D$200,MATCH(0,INDEX(COUNTIF($G$1:G297,'Stage 2 System Breakdown'!$D$12:$D$200),0,0),0)),"")</f>
        <v/>
      </c>
      <c r="H298" s="52" t="str">
        <f>IFERROR(INDEX('Stage 2 System Breakdown'!$F$12:$F$200,MATCH(0,INDEX(COUNTIF($H$1:H297,'Stage 2 System Breakdown'!$F$12:$F$200),0,0),0)),"")</f>
        <v/>
      </c>
      <c r="L298" s="69" t="str" cm="1">
        <f t="array" ref="L298">IFERROR(INDEX('Stage 1 Requirements Definition'!$E$12:$E$200,MATCH(0,INDEX(COUNTIF($L$1:L297,'Stage 1 Requirements Definition'!$E$12:$E$200),0,0),0)),"")</f>
        <v/>
      </c>
      <c r="AE298" s="52" t="str">
        <f t="array" ref="AE298">IFERROR(INDEX($AB$2:$AB$504,SMALL(IF($AC$2:$AC$504&lt;&gt;0,ROW($AB$2:$AB$504)-ROW($AB$2)+1),ROWS($AB$2:AB298))),"")</f>
        <v/>
      </c>
      <c r="AF298" s="52" t="str">
        <f t="shared" si="21"/>
        <v/>
      </c>
      <c r="AJ298" s="67" t="str">
        <f t="shared" ca="1" si="22"/>
        <v/>
      </c>
      <c r="AK298" s="65" t="str">
        <f t="shared" ca="1" si="23"/>
        <v/>
      </c>
      <c r="AL298" s="65" t="str">
        <f t="shared" ca="1" si="24"/>
        <v/>
      </c>
      <c r="AZ298" s="52" t="str">
        <f>IF(ISNUMBER(SEARCH('Standard Search'!$C$11,HiddenSheet!B298)),HiddenSheet!B298,"")</f>
        <v/>
      </c>
      <c r="BA298" s="52" t="str">
        <f t="array" ref="BA298">IFERROR(INDEX($AZ$2:$AZ$504,SMALL(IF($AZ$2:$AZ$504&lt;&gt;"",ROW($AZ$2:$AZ$504)-ROW($AZ$2)+1,""),ROW(BA298)-ROW($BA$2)+1)),"")</f>
        <v/>
      </c>
    </row>
    <row r="299" spans="1:53">
      <c r="A299" s="215" t="s">
        <v>752</v>
      </c>
      <c r="B299" s="216" t="s">
        <v>764</v>
      </c>
      <c r="C299" s="217">
        <v>2020</v>
      </c>
      <c r="D299" s="226" t="s">
        <v>370</v>
      </c>
      <c r="F299" s="52" t="str">
        <f>IFERROR(INDEX('Stage 2 System Breakdown'!$B$12:$B$200,MATCH(0,INDEX(COUNTIF($F$1:F298,'Stage 2 System Breakdown'!$B$12:$B$200),0,0),0)),"")</f>
        <v/>
      </c>
      <c r="G299" s="52" t="str">
        <f>IFERROR(INDEX('Stage 2 System Breakdown'!$D$12:$D$200,MATCH(0,INDEX(COUNTIF($G$1:G298,'Stage 2 System Breakdown'!$D$12:$D$200),0,0),0)),"")</f>
        <v/>
      </c>
      <c r="H299" s="52" t="str">
        <f>IFERROR(INDEX('Stage 2 System Breakdown'!$F$12:$F$200,MATCH(0,INDEX(COUNTIF($H$1:H298,'Stage 2 System Breakdown'!$F$12:$F$200),0,0),0)),"")</f>
        <v/>
      </c>
      <c r="L299" s="69" t="str" cm="1">
        <f t="array" ref="L299">IFERROR(INDEX('Stage 1 Requirements Definition'!$E$12:$E$200,MATCH(0,INDEX(COUNTIF($L$1:L298,'Stage 1 Requirements Definition'!$E$12:$E$200),0,0),0)),"")</f>
        <v/>
      </c>
      <c r="AE299" s="52" t="str">
        <f t="array" ref="AE299">IFERROR(INDEX($AB$2:$AB$504,SMALL(IF($AC$2:$AC$504&lt;&gt;0,ROW($AB$2:$AB$504)-ROW($AB$2)+1),ROWS($AB$2:AB299))),"")</f>
        <v/>
      </c>
      <c r="AF299" s="52" t="str">
        <f t="shared" si="21"/>
        <v/>
      </c>
      <c r="AJ299" s="67" t="str">
        <f t="shared" ca="1" si="22"/>
        <v/>
      </c>
      <c r="AK299" s="65" t="str">
        <f t="shared" ca="1" si="23"/>
        <v/>
      </c>
      <c r="AL299" s="65" t="str">
        <f t="shared" ca="1" si="24"/>
        <v/>
      </c>
      <c r="AZ299" s="52" t="str">
        <f>IF(ISNUMBER(SEARCH('Standard Search'!$C$11,HiddenSheet!B299)),HiddenSheet!B299,"")</f>
        <v/>
      </c>
      <c r="BA299" s="52" t="str">
        <f t="array" ref="BA299">IFERROR(INDEX($AZ$2:$AZ$504,SMALL(IF($AZ$2:$AZ$504&lt;&gt;"",ROW($AZ$2:$AZ$504)-ROW($AZ$2)+1,""),ROW(BA299)-ROW($BA$2)+1)),"")</f>
        <v/>
      </c>
    </row>
    <row r="300" spans="1:53">
      <c r="A300" s="215" t="s">
        <v>752</v>
      </c>
      <c r="B300" s="216" t="s">
        <v>765</v>
      </c>
      <c r="C300" s="217">
        <v>2020</v>
      </c>
      <c r="D300" s="226" t="s">
        <v>411</v>
      </c>
      <c r="F300" s="52" t="str">
        <f>IFERROR(INDEX('Stage 2 System Breakdown'!$B$12:$B$200,MATCH(0,INDEX(COUNTIF($F$1:F299,'Stage 2 System Breakdown'!$B$12:$B$200),0,0),0)),"")</f>
        <v/>
      </c>
      <c r="G300" s="52" t="str">
        <f>IFERROR(INDEX('Stage 2 System Breakdown'!$D$12:$D$200,MATCH(0,INDEX(COUNTIF($G$1:G299,'Stage 2 System Breakdown'!$D$12:$D$200),0,0),0)),"")</f>
        <v/>
      </c>
      <c r="H300" s="52" t="str">
        <f>IFERROR(INDEX('Stage 2 System Breakdown'!$F$12:$F$200,MATCH(0,INDEX(COUNTIF($H$1:H299,'Stage 2 System Breakdown'!$F$12:$F$200),0,0),0)),"")</f>
        <v/>
      </c>
      <c r="L300" s="69" t="str" cm="1">
        <f t="array" ref="L300">IFERROR(INDEX('Stage 1 Requirements Definition'!$E$12:$E$200,MATCH(0,INDEX(COUNTIF($L$1:L299,'Stage 1 Requirements Definition'!$E$12:$E$200),0,0),0)),"")</f>
        <v/>
      </c>
      <c r="AE300" s="52" t="str">
        <f t="array" ref="AE300">IFERROR(INDEX($AB$2:$AB$504,SMALL(IF($AC$2:$AC$504&lt;&gt;0,ROW($AB$2:$AB$504)-ROW($AB$2)+1),ROWS($AB$2:AB300))),"")</f>
        <v/>
      </c>
      <c r="AF300" s="52" t="str">
        <f t="shared" si="21"/>
        <v/>
      </c>
      <c r="AJ300" s="67" t="str">
        <f t="shared" ca="1" si="22"/>
        <v/>
      </c>
      <c r="AK300" s="65" t="str">
        <f t="shared" ca="1" si="23"/>
        <v/>
      </c>
      <c r="AL300" s="65" t="str">
        <f t="shared" ca="1" si="24"/>
        <v/>
      </c>
      <c r="AZ300" s="52" t="str">
        <f>IF(ISNUMBER(SEARCH('Standard Search'!$C$11,HiddenSheet!B300)),HiddenSheet!B300,"")</f>
        <v/>
      </c>
      <c r="BA300" s="52" t="str">
        <f t="array" ref="BA300">IFERROR(INDEX($AZ$2:$AZ$504,SMALL(IF($AZ$2:$AZ$504&lt;&gt;"",ROW($AZ$2:$AZ$504)-ROW($AZ$2)+1,""),ROW(BA300)-ROW($BA$2)+1)),"")</f>
        <v/>
      </c>
    </row>
    <row r="301" spans="1:53">
      <c r="A301" s="215" t="s">
        <v>752</v>
      </c>
      <c r="B301" s="216" t="s">
        <v>766</v>
      </c>
      <c r="C301" s="217">
        <v>2020</v>
      </c>
      <c r="D301" s="218" t="s">
        <v>473</v>
      </c>
      <c r="F301" s="52" t="str">
        <f>IFERROR(INDEX('Stage 2 System Breakdown'!$B$12:$B$200,MATCH(0,INDEX(COUNTIF($F$1:F300,'Stage 2 System Breakdown'!$B$12:$B$200),0,0),0)),"")</f>
        <v/>
      </c>
      <c r="G301" s="52" t="str">
        <f>IFERROR(INDEX('Stage 2 System Breakdown'!$D$12:$D$200,MATCH(0,INDEX(COUNTIF($G$1:G300,'Stage 2 System Breakdown'!$D$12:$D$200),0,0),0)),"")</f>
        <v/>
      </c>
      <c r="H301" s="52" t="str">
        <f>IFERROR(INDEX('Stage 2 System Breakdown'!$F$12:$F$200,MATCH(0,INDEX(COUNTIF($H$1:H300,'Stage 2 System Breakdown'!$F$12:$F$200),0,0),0)),"")</f>
        <v/>
      </c>
      <c r="L301" s="69" t="str" cm="1">
        <f t="array" ref="L301">IFERROR(INDEX('Stage 1 Requirements Definition'!$E$12:$E$200,MATCH(0,INDEX(COUNTIF($L$1:L300,'Stage 1 Requirements Definition'!$E$12:$E$200),0,0),0)),"")</f>
        <v/>
      </c>
      <c r="AE301" s="52" t="str">
        <f t="array" ref="AE301">IFERROR(INDEX($AB$2:$AB$504,SMALL(IF($AC$2:$AC$504&lt;&gt;0,ROW($AB$2:$AB$504)-ROW($AB$2)+1),ROWS($AB$2:AB301))),"")</f>
        <v/>
      </c>
      <c r="AF301" s="52" t="str">
        <f t="shared" si="21"/>
        <v/>
      </c>
      <c r="AJ301" s="67" t="str">
        <f t="shared" ca="1" si="22"/>
        <v/>
      </c>
      <c r="AK301" s="65" t="str">
        <f t="shared" ca="1" si="23"/>
        <v/>
      </c>
      <c r="AL301" s="65" t="str">
        <f t="shared" ca="1" si="24"/>
        <v/>
      </c>
      <c r="AZ301" s="52" t="str">
        <f>IF(ISNUMBER(SEARCH('Standard Search'!$C$11,HiddenSheet!B301)),HiddenSheet!B301,"")</f>
        <v/>
      </c>
      <c r="BA301" s="52" t="str">
        <f t="array" ref="BA301">IFERROR(INDEX($AZ$2:$AZ$504,SMALL(IF($AZ$2:$AZ$504&lt;&gt;"",ROW($AZ$2:$AZ$504)-ROW($AZ$2)+1,""),ROW(BA301)-ROW($BA$2)+1)),"")</f>
        <v/>
      </c>
    </row>
    <row r="302" spans="1:53">
      <c r="A302" s="215" t="s">
        <v>752</v>
      </c>
      <c r="B302" s="216" t="s">
        <v>767</v>
      </c>
      <c r="C302" s="217">
        <v>2020</v>
      </c>
      <c r="D302" s="218" t="s">
        <v>477</v>
      </c>
      <c r="F302" s="52" t="str">
        <f>IFERROR(INDEX('Stage 2 System Breakdown'!$B$12:$B$200,MATCH(0,INDEX(COUNTIF($F$1:F301,'Stage 2 System Breakdown'!$B$12:$B$200),0,0),0)),"")</f>
        <v/>
      </c>
      <c r="G302" s="52" t="str">
        <f>IFERROR(INDEX('Stage 2 System Breakdown'!$D$12:$D$200,MATCH(0,INDEX(COUNTIF($G$1:G301,'Stage 2 System Breakdown'!$D$12:$D$200),0,0),0)),"")</f>
        <v/>
      </c>
      <c r="H302" s="52" t="str">
        <f>IFERROR(INDEX('Stage 2 System Breakdown'!$F$12:$F$200,MATCH(0,INDEX(COUNTIF($H$1:H301,'Stage 2 System Breakdown'!$F$12:$F$200),0,0),0)),"")</f>
        <v/>
      </c>
      <c r="L302" s="69" t="str" cm="1">
        <f t="array" ref="L302">IFERROR(INDEX('Stage 1 Requirements Definition'!$E$12:$E$200,MATCH(0,INDEX(COUNTIF($L$1:L301,'Stage 1 Requirements Definition'!$E$12:$E$200),0,0),0)),"")</f>
        <v/>
      </c>
      <c r="AE302" s="52" t="str">
        <f t="array" ref="AE302">IFERROR(INDEX($AB$2:$AB$504,SMALL(IF($AC$2:$AC$504&lt;&gt;0,ROW($AB$2:$AB$504)-ROW($AB$2)+1),ROWS($AB$2:AB302))),"")</f>
        <v/>
      </c>
      <c r="AF302" s="52" t="str">
        <f t="shared" si="21"/>
        <v/>
      </c>
      <c r="AJ302" s="67" t="str">
        <f t="shared" ca="1" si="22"/>
        <v/>
      </c>
      <c r="AK302" s="65" t="str">
        <f t="shared" ca="1" si="23"/>
        <v/>
      </c>
      <c r="AL302" s="65" t="str">
        <f t="shared" ca="1" si="24"/>
        <v/>
      </c>
      <c r="AZ302" s="52" t="str">
        <f>IF(ISNUMBER(SEARCH('Standard Search'!$C$11,HiddenSheet!B302)),HiddenSheet!B302,"")</f>
        <v/>
      </c>
      <c r="BA302" s="52" t="str">
        <f t="array" ref="BA302">IFERROR(INDEX($AZ$2:$AZ$504,SMALL(IF($AZ$2:$AZ$504&lt;&gt;"",ROW($AZ$2:$AZ$504)-ROW($AZ$2)+1,""),ROW(BA302)-ROW($BA$2)+1)),"")</f>
        <v/>
      </c>
    </row>
    <row r="303" spans="1:53">
      <c r="A303" s="215" t="s">
        <v>752</v>
      </c>
      <c r="B303" s="216" t="s">
        <v>753</v>
      </c>
      <c r="C303" s="217">
        <v>2020</v>
      </c>
      <c r="D303" s="218" t="s">
        <v>383</v>
      </c>
      <c r="F303" s="52" t="str">
        <f>IFERROR(INDEX('Stage 2 System Breakdown'!$B$12:$B$200,MATCH(0,INDEX(COUNTIF($F$1:F302,'Stage 2 System Breakdown'!$B$12:$B$200),0,0),0)),"")</f>
        <v/>
      </c>
      <c r="G303" s="52" t="str">
        <f>IFERROR(INDEX('Stage 2 System Breakdown'!$D$12:$D$200,MATCH(0,INDEX(COUNTIF($G$1:G302,'Stage 2 System Breakdown'!$D$12:$D$200),0,0),0)),"")</f>
        <v/>
      </c>
      <c r="H303" s="52" t="str">
        <f>IFERROR(INDEX('Stage 2 System Breakdown'!$F$12:$F$200,MATCH(0,INDEX(COUNTIF($H$1:H302,'Stage 2 System Breakdown'!$F$12:$F$200),0,0),0)),"")</f>
        <v/>
      </c>
      <c r="L303" s="69" t="str" cm="1">
        <f t="array" ref="L303">IFERROR(INDEX('Stage 1 Requirements Definition'!$E$12:$E$200,MATCH(0,INDEX(COUNTIF($L$1:L302,'Stage 1 Requirements Definition'!$E$12:$E$200),0,0),0)),"")</f>
        <v/>
      </c>
      <c r="AE303" s="52" t="str">
        <f t="array" ref="AE303">IFERROR(INDEX($AB$2:$AB$504,SMALL(IF($AC$2:$AC$504&lt;&gt;0,ROW($AB$2:$AB$504)-ROW($AB$2)+1),ROWS($AB$2:AB303))),"")</f>
        <v/>
      </c>
      <c r="AF303" s="52" t="str">
        <f t="shared" si="21"/>
        <v/>
      </c>
      <c r="AJ303" s="67" t="str">
        <f t="shared" ca="1" si="22"/>
        <v/>
      </c>
      <c r="AK303" s="65" t="str">
        <f t="shared" ca="1" si="23"/>
        <v/>
      </c>
      <c r="AL303" s="65" t="str">
        <f t="shared" ca="1" si="24"/>
        <v/>
      </c>
      <c r="AZ303" s="52" t="str">
        <f>IF(ISNUMBER(SEARCH('Standard Search'!$C$11,HiddenSheet!B303)),HiddenSheet!B303,"")</f>
        <v>Materials and Qualification Procedures for Ships Book H Procedures for Approval of a Works or Proving Establishment for Chain Cable or Wire Rope</v>
      </c>
      <c r="BA303" s="52" t="str">
        <f t="array" ref="BA303">IFERROR(INDEX($AZ$2:$AZ$504,SMALL(IF($AZ$2:$AZ$504&lt;&gt;"",ROW($AZ$2:$AZ$504)-ROW($AZ$2)+1,""),ROW(BA303)-ROW($BA$2)+1)),"")</f>
        <v/>
      </c>
    </row>
    <row r="304" spans="1:53">
      <c r="A304" s="215" t="s">
        <v>752</v>
      </c>
      <c r="B304" s="216" t="s">
        <v>768</v>
      </c>
      <c r="C304" s="217">
        <v>2022</v>
      </c>
      <c r="D304" s="218" t="s">
        <v>362</v>
      </c>
      <c r="L304" s="69"/>
      <c r="AJ304" s="67"/>
      <c r="AK304" s="65"/>
      <c r="AL304" s="65"/>
      <c r="AZ304" s="52" t="str">
        <f>IF(ISNUMBER(SEARCH('Standard Search'!$C$11,HiddenSheet!B304)),HiddenSheet!B304,"")</f>
        <v/>
      </c>
    </row>
    <row r="305" spans="1:53">
      <c r="A305" s="215" t="s">
        <v>752</v>
      </c>
      <c r="B305" s="216" t="s">
        <v>769</v>
      </c>
      <c r="C305" s="217">
        <v>2022</v>
      </c>
      <c r="D305" s="218" t="s">
        <v>362</v>
      </c>
      <c r="L305" s="69"/>
      <c r="AJ305" s="67"/>
      <c r="AK305" s="65"/>
      <c r="AL305" s="65"/>
      <c r="AZ305" s="52" t="str">
        <f>IF(ISNUMBER(SEARCH('Standard Search'!$C$11,HiddenSheet!B305)),HiddenSheet!B305,"")</f>
        <v/>
      </c>
    </row>
    <row r="306" spans="1:53">
      <c r="A306" s="215" t="s">
        <v>752</v>
      </c>
      <c r="B306" s="216" t="s">
        <v>770</v>
      </c>
      <c r="C306" s="217">
        <v>2022</v>
      </c>
      <c r="D306" s="218" t="s">
        <v>362</v>
      </c>
      <c r="L306" s="69"/>
      <c r="AJ306" s="67"/>
      <c r="AK306" s="65"/>
      <c r="AL306" s="65"/>
      <c r="AZ306" s="52" t="str">
        <f>IF(ISNUMBER(SEARCH('Standard Search'!$C$11,HiddenSheet!B306)),HiddenSheet!B306,"")</f>
        <v/>
      </c>
    </row>
    <row r="307" spans="1:53">
      <c r="A307" s="215" t="s">
        <v>752</v>
      </c>
      <c r="B307" s="216" t="s">
        <v>771</v>
      </c>
      <c r="C307" s="217">
        <v>2022</v>
      </c>
      <c r="D307" s="218" t="s">
        <v>259</v>
      </c>
      <c r="L307" s="69"/>
      <c r="AJ307" s="67"/>
      <c r="AK307" s="65"/>
      <c r="AL307" s="65"/>
      <c r="AZ307" s="52" t="str">
        <f>IF(ISNUMBER(SEARCH('Standard Search'!$C$11,HiddenSheet!B307)),HiddenSheet!B307,"")</f>
        <v/>
      </c>
    </row>
    <row r="308" spans="1:53">
      <c r="A308" s="223" t="s">
        <v>772</v>
      </c>
      <c r="B308" s="224" t="s">
        <v>773</v>
      </c>
      <c r="C308" s="225">
        <v>2017</v>
      </c>
      <c r="D308" s="218" t="s">
        <v>513</v>
      </c>
      <c r="F308" s="52" t="str">
        <f>IFERROR(INDEX('Stage 2 System Breakdown'!$B$12:$B$200,MATCH(0,INDEX(COUNTIF($F$1:F303,'Stage 2 System Breakdown'!$B$12:$B$200),0,0),0)),"")</f>
        <v/>
      </c>
      <c r="G308" s="52" t="str">
        <f>IFERROR(INDEX('Stage 2 System Breakdown'!$D$12:$D$200,MATCH(0,INDEX(COUNTIF($G$1:G303,'Stage 2 System Breakdown'!$D$12:$D$200),0,0),0)),"")</f>
        <v/>
      </c>
      <c r="H308" s="52" t="str">
        <f>IFERROR(INDEX('Stage 2 System Breakdown'!$F$12:$F$200,MATCH(0,INDEX(COUNTIF($H$1:H303,'Stage 2 System Breakdown'!$F$12:$F$200),0,0),0)),"")</f>
        <v/>
      </c>
      <c r="L308" s="69" t="str" cm="1">
        <f t="array" ref="L308">IFERROR(INDEX('Stage 1 Requirements Definition'!$E$12:$E$200,MATCH(0,INDEX(COUNTIF($L$1:L303,'Stage 1 Requirements Definition'!$E$12:$E$200),0,0),0)),"")</f>
        <v/>
      </c>
      <c r="AE308" s="52" t="str">
        <f t="array" ref="AE308">IFERROR(INDEX($AB$2:$AB$504,SMALL(IF($AC$2:$AC$504&lt;&gt;0,ROW($AB$2:$AB$504)-ROW($AB$2)+1),ROWS($AB$2:AB308))),"")</f>
        <v/>
      </c>
      <c r="AF308" s="52" t="str">
        <f t="shared" si="21"/>
        <v/>
      </c>
      <c r="AJ308" s="67" t="str">
        <f t="shared" ca="1" si="22"/>
        <v/>
      </c>
      <c r="AK308" s="65" t="str">
        <f t="shared" ca="1" si="23"/>
        <v/>
      </c>
      <c r="AL308" s="65" t="str">
        <f t="shared" ca="1" si="24"/>
        <v/>
      </c>
      <c r="AZ308" s="52" t="str">
        <f>IF(ISNUMBER(SEARCH('Standard Search'!$C$11,HiddenSheet!B308)),HiddenSheet!B308,"")</f>
        <v/>
      </c>
      <c r="BA308" s="52" t="str">
        <f t="array" ref="BA308">IFERROR(INDEX($AZ$2:$AZ$504,SMALL(IF($AZ$2:$AZ$504&lt;&gt;"",ROW($AZ$2:$AZ$504)-ROW($AZ$2)+1,""),ROW(BA308)-ROW($BA$2)+1)),"")</f>
        <v/>
      </c>
    </row>
    <row r="309" spans="1:53">
      <c r="A309" s="223" t="s">
        <v>772</v>
      </c>
      <c r="B309" s="224" t="s">
        <v>774</v>
      </c>
      <c r="C309" s="225">
        <v>2014</v>
      </c>
      <c r="D309" s="218" t="s">
        <v>513</v>
      </c>
      <c r="F309" s="52" t="str">
        <f>IFERROR(INDEX('Stage 2 System Breakdown'!$B$12:$B$200,MATCH(0,INDEX(COUNTIF($F$1:F308,'Stage 2 System Breakdown'!$B$12:$B$200),0,0),0)),"")</f>
        <v/>
      </c>
      <c r="G309" s="52" t="str">
        <f>IFERROR(INDEX('Stage 2 System Breakdown'!$D$12:$D$200,MATCH(0,INDEX(COUNTIF($G$1:G308,'Stage 2 System Breakdown'!$D$12:$D$200),0,0),0)),"")</f>
        <v/>
      </c>
      <c r="H309" s="52" t="str">
        <f>IFERROR(INDEX('Stage 2 System Breakdown'!$F$12:$F$200,MATCH(0,INDEX(COUNTIF($H$1:H308,'Stage 2 System Breakdown'!$F$12:$F$200),0,0),0)),"")</f>
        <v/>
      </c>
      <c r="L309" s="69" t="str" cm="1">
        <f t="array" ref="L309">IFERROR(INDEX('Stage 1 Requirements Definition'!$E$12:$E$200,MATCH(0,INDEX(COUNTIF($L$1:L308,'Stage 1 Requirements Definition'!$E$12:$E$200),0,0),0)),"")</f>
        <v/>
      </c>
      <c r="AE309" s="52" t="str">
        <f t="array" ref="AE309">IFERROR(INDEX($AB$2:$AB$504,SMALL(IF($AC$2:$AC$504&lt;&gt;0,ROW($AB$2:$AB$504)-ROW($AB$2)+1),ROWS($AB$2:AB309))),"")</f>
        <v/>
      </c>
      <c r="AF309" s="52" t="str">
        <f t="shared" si="21"/>
        <v/>
      </c>
      <c r="AJ309" s="67" t="str">
        <f t="shared" ca="1" si="22"/>
        <v/>
      </c>
      <c r="AK309" s="65" t="str">
        <f t="shared" ca="1" si="23"/>
        <v/>
      </c>
      <c r="AL309" s="65" t="str">
        <f t="shared" ca="1" si="24"/>
        <v/>
      </c>
      <c r="AZ309" s="52" t="str">
        <f>IF(ISNUMBER(SEARCH('Standard Search'!$C$11,HiddenSheet!B309)),HiddenSheet!B309,"")</f>
        <v/>
      </c>
      <c r="BA309" s="52" t="str">
        <f t="array" ref="BA309">IFERROR(INDEX($AZ$2:$AZ$504,SMALL(IF($AZ$2:$AZ$504&lt;&gt;"",ROW($AZ$2:$AZ$504)-ROW($AZ$2)+1,""),ROW(BA309)-ROW($BA$2)+1)),"")</f>
        <v/>
      </c>
    </row>
    <row r="310" spans="1:53">
      <c r="A310" s="223" t="s">
        <v>772</v>
      </c>
      <c r="B310" s="224" t="s">
        <v>775</v>
      </c>
      <c r="C310" s="225">
        <v>2021</v>
      </c>
      <c r="D310" s="218" t="s">
        <v>517</v>
      </c>
      <c r="F310" s="52" t="str">
        <f>IFERROR(INDEX('Stage 2 System Breakdown'!$B$12:$B$200,MATCH(0,INDEX(COUNTIF($F$1:F309,'Stage 2 System Breakdown'!$B$12:$B$200),0,0),0)),"")</f>
        <v/>
      </c>
      <c r="G310" s="52" t="str">
        <f>IFERROR(INDEX('Stage 2 System Breakdown'!$D$12:$D$200,MATCH(0,INDEX(COUNTIF($G$1:G309,'Stage 2 System Breakdown'!$D$12:$D$200),0,0),0)),"")</f>
        <v/>
      </c>
      <c r="H310" s="52" t="str">
        <f>IFERROR(INDEX('Stage 2 System Breakdown'!$F$12:$F$200,MATCH(0,INDEX(COUNTIF($H$1:H309,'Stage 2 System Breakdown'!$F$12:$F$200),0,0),0)),"")</f>
        <v/>
      </c>
      <c r="L310" s="69" t="str" cm="1">
        <f t="array" ref="L310">IFERROR(INDEX('Stage 1 Requirements Definition'!$E$12:$E$200,MATCH(0,INDEX(COUNTIF($L$1:L309,'Stage 1 Requirements Definition'!$E$12:$E$200),0,0),0)),"")</f>
        <v/>
      </c>
      <c r="AE310" s="52" t="str">
        <f t="array" ref="AE310">IFERROR(INDEX($AB$2:$AB$504,SMALL(IF($AC$2:$AC$504&lt;&gt;0,ROW($AB$2:$AB$504)-ROW($AB$2)+1),ROWS($AB$2:AB310))),"")</f>
        <v/>
      </c>
      <c r="AF310" s="52" t="str">
        <f t="shared" si="21"/>
        <v/>
      </c>
      <c r="AJ310" s="67" t="str">
        <f t="shared" ca="1" si="22"/>
        <v/>
      </c>
      <c r="AK310" s="65" t="str">
        <f t="shared" ca="1" si="23"/>
        <v/>
      </c>
      <c r="AL310" s="65" t="str">
        <f t="shared" ca="1" si="24"/>
        <v/>
      </c>
      <c r="AZ310" s="52" t="str">
        <f>IF(ISNUMBER(SEARCH('Standard Search'!$C$11,HiddenSheet!B310)),HiddenSheet!B310,"")</f>
        <v/>
      </c>
      <c r="BA310" s="52" t="str">
        <f t="array" ref="BA310">IFERROR(INDEX($AZ$2:$AZ$504,SMALL(IF($AZ$2:$AZ$504&lt;&gt;"",ROW($AZ$2:$AZ$504)-ROW($AZ$2)+1,""),ROW(BA310)-ROW($BA$2)+1)),"")</f>
        <v/>
      </c>
    </row>
    <row r="311" spans="1:53">
      <c r="A311" s="223" t="s">
        <v>772</v>
      </c>
      <c r="B311" s="224" t="s">
        <v>776</v>
      </c>
      <c r="C311" s="225">
        <v>2015</v>
      </c>
      <c r="D311" s="218" t="s">
        <v>517</v>
      </c>
      <c r="F311" s="52" t="str">
        <f>IFERROR(INDEX('Stage 2 System Breakdown'!$B$12:$B$200,MATCH(0,INDEX(COUNTIF($F$1:F310,'Stage 2 System Breakdown'!$B$12:$B$200),0,0),0)),"")</f>
        <v/>
      </c>
      <c r="G311" s="52" t="str">
        <f>IFERROR(INDEX('Stage 2 System Breakdown'!$D$12:$D$200,MATCH(0,INDEX(COUNTIF($G$1:G310,'Stage 2 System Breakdown'!$D$12:$D$200),0,0),0)),"")</f>
        <v/>
      </c>
      <c r="H311" s="52" t="str">
        <f>IFERROR(INDEX('Stage 2 System Breakdown'!$F$12:$F$200,MATCH(0,INDEX(COUNTIF($H$1:H310,'Stage 2 System Breakdown'!$F$12:$F$200),0,0),0)),"")</f>
        <v/>
      </c>
      <c r="L311" s="69" t="str" cm="1">
        <f t="array" ref="L311">IFERROR(INDEX('Stage 1 Requirements Definition'!$E$12:$E$200,MATCH(0,INDEX(COUNTIF($L$1:L310,'Stage 1 Requirements Definition'!$E$12:$E$200),0,0),0)),"")</f>
        <v/>
      </c>
      <c r="AE311" s="52" t="str">
        <f t="array" ref="AE311">IFERROR(INDEX($AB$2:$AB$504,SMALL(IF($AC$2:$AC$504&lt;&gt;0,ROW($AB$2:$AB$504)-ROW($AB$2)+1),ROWS($AB$2:AB311))),"")</f>
        <v/>
      </c>
      <c r="AF311" s="52" t="str">
        <f t="shared" si="21"/>
        <v/>
      </c>
      <c r="AJ311" s="67" t="str">
        <f t="shared" ca="1" si="22"/>
        <v/>
      </c>
      <c r="AK311" s="65" t="str">
        <f t="shared" ca="1" si="23"/>
        <v/>
      </c>
      <c r="AL311" s="65" t="str">
        <f t="shared" ca="1" si="24"/>
        <v/>
      </c>
      <c r="AZ311" s="52" t="str">
        <f>IF(ISNUMBER(SEARCH('Standard Search'!$C$11,HiddenSheet!B311)),HiddenSheet!B311,"")</f>
        <v/>
      </c>
      <c r="BA311" s="52" t="str">
        <f t="array" ref="BA311">IFERROR(INDEX($AZ$2:$AZ$504,SMALL(IF($AZ$2:$AZ$504&lt;&gt;"",ROW($AZ$2:$AZ$504)-ROW($AZ$2)+1,""),ROW(BA311)-ROW($BA$2)+1)),"")</f>
        <v/>
      </c>
    </row>
    <row r="312" spans="1:53">
      <c r="A312" s="223" t="s">
        <v>772</v>
      </c>
      <c r="B312" s="224" t="s">
        <v>777</v>
      </c>
      <c r="C312" s="225">
        <v>2004</v>
      </c>
      <c r="D312" s="218" t="s">
        <v>418</v>
      </c>
      <c r="F312" s="52" t="str">
        <f>IFERROR(INDEX('Stage 2 System Breakdown'!$B$12:$B$200,MATCH(0,INDEX(COUNTIF($F$1:F311,'Stage 2 System Breakdown'!$B$12:$B$200),0,0),0)),"")</f>
        <v/>
      </c>
      <c r="G312" s="52" t="str">
        <f>IFERROR(INDEX('Stage 2 System Breakdown'!$D$12:$D$200,MATCH(0,INDEX(COUNTIF($G$1:G311,'Stage 2 System Breakdown'!$D$12:$D$200),0,0),0)),"")</f>
        <v/>
      </c>
      <c r="H312" s="52" t="str">
        <f>IFERROR(INDEX('Stage 2 System Breakdown'!$F$12:$F$200,MATCH(0,INDEX(COUNTIF($H$1:H311,'Stage 2 System Breakdown'!$F$12:$F$200),0,0),0)),"")</f>
        <v/>
      </c>
      <c r="L312" s="69" t="str" cm="1">
        <f t="array" ref="L312">IFERROR(INDEX('Stage 1 Requirements Definition'!$E$12:$E$200,MATCH(0,INDEX(COUNTIF($L$1:L311,'Stage 1 Requirements Definition'!$E$12:$E$200),0,0),0)),"")</f>
        <v/>
      </c>
      <c r="AE312" s="52" t="str">
        <f t="array" ref="AE312">IFERROR(INDEX($AB$2:$AB$504,SMALL(IF($AC$2:$AC$504&lt;&gt;0,ROW($AB$2:$AB$504)-ROW($AB$2)+1),ROWS($AB$2:AB312))),"")</f>
        <v/>
      </c>
      <c r="AF312" s="52" t="str">
        <f t="shared" si="21"/>
        <v/>
      </c>
      <c r="AJ312" s="67" t="str">
        <f t="shared" ca="1" si="22"/>
        <v/>
      </c>
      <c r="AK312" s="65" t="str">
        <f t="shared" ca="1" si="23"/>
        <v/>
      </c>
      <c r="AL312" s="65" t="str">
        <f t="shared" ca="1" si="24"/>
        <v/>
      </c>
      <c r="AZ312" s="52" t="str">
        <f>IF(ISNUMBER(SEARCH('Standard Search'!$C$11,HiddenSheet!B312)),HiddenSheet!B312,"")</f>
        <v/>
      </c>
      <c r="BA312" s="52" t="str">
        <f t="array" ref="BA312">IFERROR(INDEX($AZ$2:$AZ$504,SMALL(IF($AZ$2:$AZ$504&lt;&gt;"",ROW($AZ$2:$AZ$504)-ROW($AZ$2)+1,""),ROW(BA312)-ROW($BA$2)+1)),"")</f>
        <v/>
      </c>
    </row>
    <row r="313" spans="1:53">
      <c r="A313" s="223" t="s">
        <v>772</v>
      </c>
      <c r="B313" s="224" t="s">
        <v>778</v>
      </c>
      <c r="C313" s="225">
        <v>2021</v>
      </c>
      <c r="D313" s="218" t="s">
        <v>320</v>
      </c>
      <c r="F313" s="52" t="str">
        <f>IFERROR(INDEX('Stage 2 System Breakdown'!$B$12:$B$200,MATCH(0,INDEX(COUNTIF($F$1:F312,'Stage 2 System Breakdown'!$B$12:$B$200),0,0),0)),"")</f>
        <v/>
      </c>
      <c r="G313" s="52" t="str">
        <f>IFERROR(INDEX('Stage 2 System Breakdown'!$D$12:$D$200,MATCH(0,INDEX(COUNTIF($G$1:G312,'Stage 2 System Breakdown'!$D$12:$D$200),0,0),0)),"")</f>
        <v/>
      </c>
      <c r="H313" s="52" t="str">
        <f>IFERROR(INDEX('Stage 2 System Breakdown'!$F$12:$F$200,MATCH(0,INDEX(COUNTIF($H$1:H312,'Stage 2 System Breakdown'!$F$12:$F$200),0,0),0)),"")</f>
        <v/>
      </c>
      <c r="L313" s="69" t="str" cm="1">
        <f t="array" ref="L313">IFERROR(INDEX('Stage 1 Requirements Definition'!$E$12:$E$200,MATCH(0,INDEX(COUNTIF($L$1:L312,'Stage 1 Requirements Definition'!$E$12:$E$200),0,0),0)),"")</f>
        <v/>
      </c>
      <c r="AE313" s="52" t="str">
        <f t="array" ref="AE313">IFERROR(INDEX($AB$2:$AB$504,SMALL(IF($AC$2:$AC$504&lt;&gt;0,ROW($AB$2:$AB$504)-ROW($AB$2)+1),ROWS($AB$2:AB313))),"")</f>
        <v/>
      </c>
      <c r="AF313" s="52" t="str">
        <f t="shared" si="21"/>
        <v/>
      </c>
      <c r="AJ313" s="67" t="str">
        <f t="shared" ca="1" si="22"/>
        <v/>
      </c>
      <c r="AK313" s="65" t="str">
        <f t="shared" ca="1" si="23"/>
        <v/>
      </c>
      <c r="AL313" s="65" t="str">
        <f t="shared" ca="1" si="24"/>
        <v/>
      </c>
      <c r="AZ313" s="52" t="str">
        <f>IF(ISNUMBER(SEARCH('Standard Search'!$C$11,HiddenSheet!B313)),HiddenSheet!B313,"")</f>
        <v/>
      </c>
      <c r="BA313" s="52" t="str">
        <f t="array" ref="BA313">IFERROR(INDEX($AZ$2:$AZ$504,SMALL(IF($AZ$2:$AZ$504&lt;&gt;"",ROW($AZ$2:$AZ$504)-ROW($AZ$2)+1,""),ROW(BA313)-ROW($BA$2)+1)),"")</f>
        <v/>
      </c>
    </row>
    <row r="314" spans="1:53">
      <c r="A314" s="215" t="s">
        <v>779</v>
      </c>
      <c r="B314" s="216" t="s">
        <v>780</v>
      </c>
      <c r="C314" s="217">
        <v>2010</v>
      </c>
      <c r="D314" s="218" t="s">
        <v>259</v>
      </c>
      <c r="F314" s="52" t="str">
        <f>IFERROR(INDEX('Stage 2 System Breakdown'!$B$12:$B$200,MATCH(0,INDEX(COUNTIF($F$1:F313,'Stage 2 System Breakdown'!$B$12:$B$200),0,0),0)),"")</f>
        <v/>
      </c>
      <c r="G314" s="52" t="str">
        <f>IFERROR(INDEX('Stage 2 System Breakdown'!$D$12:$D$200,MATCH(0,INDEX(COUNTIF($G$1:G313,'Stage 2 System Breakdown'!$D$12:$D$200),0,0),0)),"")</f>
        <v/>
      </c>
      <c r="H314" s="52" t="str">
        <f>IFERROR(INDEX('Stage 2 System Breakdown'!$F$12:$F$200,MATCH(0,INDEX(COUNTIF($H$1:H313,'Stage 2 System Breakdown'!$F$12:$F$200),0,0),0)),"")</f>
        <v/>
      </c>
      <c r="L314" s="69" t="str" cm="1">
        <f t="array" ref="L314">IFERROR(INDEX('Stage 1 Requirements Definition'!$E$12:$E$200,MATCH(0,INDEX(COUNTIF($L$1:L313,'Stage 1 Requirements Definition'!$E$12:$E$200),0,0),0)),"")</f>
        <v/>
      </c>
      <c r="AE314" s="52" t="str">
        <f t="array" ref="AE314">IFERROR(INDEX($AB$2:$AB$504,SMALL(IF($AC$2:$AC$504&lt;&gt;0,ROW($AB$2:$AB$504)-ROW($AB$2)+1),ROWS($AB$2:AB314))),"")</f>
        <v/>
      </c>
      <c r="AF314" s="52" t="str">
        <f t="shared" si="21"/>
        <v/>
      </c>
      <c r="AJ314" s="67" t="str">
        <f t="shared" ca="1" si="22"/>
        <v/>
      </c>
      <c r="AK314" s="65" t="str">
        <f t="shared" ca="1" si="23"/>
        <v/>
      </c>
      <c r="AL314" s="65" t="str">
        <f t="shared" ca="1" si="24"/>
        <v/>
      </c>
      <c r="AZ314" s="52" t="str">
        <f>IF(ISNUMBER(SEARCH('Standard Search'!$C$11,HiddenSheet!B314)),HiddenSheet!B314,"")</f>
        <v/>
      </c>
      <c r="BA314" s="52" t="str">
        <f t="array" ref="BA314">IFERROR(INDEX($AZ$2:$AZ$504,SMALL(IF($AZ$2:$AZ$504&lt;&gt;"",ROW($AZ$2:$AZ$504)-ROW($AZ$2)+1,""),ROW(BA314)-ROW($BA$2)+1)),"")</f>
        <v/>
      </c>
    </row>
    <row r="315" spans="1:53">
      <c r="A315" s="215" t="s">
        <v>779</v>
      </c>
      <c r="B315" s="224" t="s">
        <v>781</v>
      </c>
      <c r="C315" s="225">
        <v>1994</v>
      </c>
      <c r="D315" s="218" t="s">
        <v>513</v>
      </c>
      <c r="F315" s="52" t="str">
        <f>IFERROR(INDEX('Stage 2 System Breakdown'!$B$12:$B$200,MATCH(0,INDEX(COUNTIF($F$1:F314,'Stage 2 System Breakdown'!$B$12:$B$200),0,0),0)),"")</f>
        <v/>
      </c>
      <c r="G315" s="52" t="str">
        <f>IFERROR(INDEX('Stage 2 System Breakdown'!$D$12:$D$200,MATCH(0,INDEX(COUNTIF($G$1:G314,'Stage 2 System Breakdown'!$D$12:$D$200),0,0),0)),"")</f>
        <v/>
      </c>
      <c r="H315" s="52" t="str">
        <f>IFERROR(INDEX('Stage 2 System Breakdown'!$F$12:$F$200,MATCH(0,INDEX(COUNTIF($H$1:H314,'Stage 2 System Breakdown'!$F$12:$F$200),0,0),0)),"")</f>
        <v/>
      </c>
      <c r="L315" s="69" t="str" cm="1">
        <f t="array" ref="L315">IFERROR(INDEX('Stage 1 Requirements Definition'!$E$12:$E$200,MATCH(0,INDEX(COUNTIF($L$1:L314,'Stage 1 Requirements Definition'!$E$12:$E$200),0,0),0)),"")</f>
        <v/>
      </c>
      <c r="AE315" s="52" t="str">
        <f t="array" ref="AE315">IFERROR(INDEX($AB$2:$AB$504,SMALL(IF($AC$2:$AC$504&lt;&gt;0,ROW($AB$2:$AB$504)-ROW($AB$2)+1),ROWS($AB$2:AB315))),"")</f>
        <v/>
      </c>
      <c r="AF315" s="52" t="str">
        <f t="shared" ref="AF315:AF378" si="25">IFERROR(INDEX($AC$2:$AC$504,MATCH(AE315,$AB$2:$AB$504,0)),"")</f>
        <v/>
      </c>
      <c r="AJ315" s="67" t="str">
        <f t="shared" ca="1" si="22"/>
        <v/>
      </c>
      <c r="AK315" s="65" t="str">
        <f t="shared" ca="1" si="23"/>
        <v/>
      </c>
      <c r="AL315" s="65" t="str">
        <f t="shared" ca="1" si="24"/>
        <v/>
      </c>
      <c r="AZ315" s="52" t="str">
        <f>IF(ISNUMBER(SEARCH('Standard Search'!$C$11,HiddenSheet!B315)),HiddenSheet!B315,"")</f>
        <v/>
      </c>
      <c r="BA315" s="52" t="str">
        <f t="array" ref="BA315">IFERROR(INDEX($AZ$2:$AZ$504,SMALL(IF($AZ$2:$AZ$504&lt;&gt;"",ROW($AZ$2:$AZ$504)-ROW($AZ$2)+1,""),ROW(BA315)-ROW($BA$2)+1)),"")</f>
        <v/>
      </c>
    </row>
    <row r="316" spans="1:53">
      <c r="A316" s="215" t="s">
        <v>779</v>
      </c>
      <c r="B316" s="216" t="s">
        <v>782</v>
      </c>
      <c r="C316" s="217">
        <v>2001</v>
      </c>
      <c r="D316" s="218" t="s">
        <v>339</v>
      </c>
      <c r="F316" s="52" t="str">
        <f>IFERROR(INDEX('Stage 2 System Breakdown'!$B$12:$B$200,MATCH(0,INDEX(COUNTIF($F$1:F315,'Stage 2 System Breakdown'!$B$12:$B$200),0,0),0)),"")</f>
        <v/>
      </c>
      <c r="G316" s="52" t="str">
        <f>IFERROR(INDEX('Stage 2 System Breakdown'!$D$12:$D$200,MATCH(0,INDEX(COUNTIF($G$1:G315,'Stage 2 System Breakdown'!$D$12:$D$200),0,0),0)),"")</f>
        <v/>
      </c>
      <c r="H316" s="52" t="str">
        <f>IFERROR(INDEX('Stage 2 System Breakdown'!$F$12:$F$200,MATCH(0,INDEX(COUNTIF($H$1:H315,'Stage 2 System Breakdown'!$F$12:$F$200),0,0),0)),"")</f>
        <v/>
      </c>
      <c r="L316" s="69" t="str" cm="1">
        <f t="array" ref="L316">IFERROR(INDEX('Stage 1 Requirements Definition'!$E$12:$E$200,MATCH(0,INDEX(COUNTIF($L$1:L315,'Stage 1 Requirements Definition'!$E$12:$E$200),0,0),0)),"")</f>
        <v/>
      </c>
      <c r="AE316" s="52" t="str">
        <f t="array" ref="AE316">IFERROR(INDEX($AB$2:$AB$504,SMALL(IF($AC$2:$AC$504&lt;&gt;0,ROW($AB$2:$AB$504)-ROW($AB$2)+1),ROWS($AB$2:AB316))),"")</f>
        <v/>
      </c>
      <c r="AF316" s="52" t="str">
        <f t="shared" si="25"/>
        <v/>
      </c>
      <c r="AJ316" s="67" t="str">
        <f t="shared" ca="1" si="22"/>
        <v/>
      </c>
      <c r="AK316" s="65" t="str">
        <f t="shared" ca="1" si="23"/>
        <v/>
      </c>
      <c r="AL316" s="65" t="str">
        <f t="shared" ca="1" si="24"/>
        <v/>
      </c>
      <c r="AZ316" s="52" t="str">
        <f>IF(ISNUMBER(SEARCH('Standard Search'!$C$11,HiddenSheet!B316)),HiddenSheet!B316,"")</f>
        <v/>
      </c>
      <c r="BA316" s="52" t="str">
        <f t="array" ref="BA316">IFERROR(INDEX($AZ$2:$AZ$504,SMALL(IF($AZ$2:$AZ$504&lt;&gt;"",ROW($AZ$2:$AZ$504)-ROW($AZ$2)+1,""),ROW(BA316)-ROW($BA$2)+1)),"")</f>
        <v/>
      </c>
    </row>
    <row r="317" spans="1:53">
      <c r="A317" s="215" t="s">
        <v>779</v>
      </c>
      <c r="B317" s="216" t="s">
        <v>783</v>
      </c>
      <c r="C317" s="217">
        <v>2018</v>
      </c>
      <c r="D317" s="218" t="s">
        <v>362</v>
      </c>
      <c r="F317" s="52" t="str">
        <f>IFERROR(INDEX('Stage 2 System Breakdown'!$B$12:$B$200,MATCH(0,INDEX(COUNTIF($F$1:F316,'Stage 2 System Breakdown'!$B$12:$B$200),0,0),0)),"")</f>
        <v/>
      </c>
      <c r="G317" s="52" t="str">
        <f>IFERROR(INDEX('Stage 2 System Breakdown'!$D$12:$D$200,MATCH(0,INDEX(COUNTIF($G$1:G316,'Stage 2 System Breakdown'!$D$12:$D$200),0,0),0)),"")</f>
        <v/>
      </c>
      <c r="H317" s="52" t="str">
        <f>IFERROR(INDEX('Stage 2 System Breakdown'!$F$12:$F$200,MATCH(0,INDEX(COUNTIF($H$1:H316,'Stage 2 System Breakdown'!$F$12:$F$200),0,0),0)),"")</f>
        <v/>
      </c>
      <c r="L317" s="69" t="str" cm="1">
        <f t="array" ref="L317">IFERROR(INDEX('Stage 1 Requirements Definition'!$E$12:$E$200,MATCH(0,INDEX(COUNTIF($L$1:L316,'Stage 1 Requirements Definition'!$E$12:$E$200),0,0),0)),"")</f>
        <v/>
      </c>
      <c r="AE317" s="52" t="str">
        <f t="array" ref="AE317">IFERROR(INDEX($AB$2:$AB$504,SMALL(IF($AC$2:$AC$504&lt;&gt;0,ROW($AB$2:$AB$504)-ROW($AB$2)+1),ROWS($AB$2:AB317))),"")</f>
        <v/>
      </c>
      <c r="AF317" s="52" t="str">
        <f t="shared" si="25"/>
        <v/>
      </c>
      <c r="AJ317" s="67" t="str">
        <f t="shared" ca="1" si="22"/>
        <v/>
      </c>
      <c r="AK317" s="65" t="str">
        <f t="shared" ca="1" si="23"/>
        <v/>
      </c>
      <c r="AL317" s="65" t="str">
        <f t="shared" ca="1" si="24"/>
        <v/>
      </c>
      <c r="AZ317" s="52" t="str">
        <f>IF(ISNUMBER(SEARCH('Standard Search'!$C$11,HiddenSheet!B317)),HiddenSheet!B317,"")</f>
        <v/>
      </c>
      <c r="BA317" s="52" t="str">
        <f t="array" ref="BA317">IFERROR(INDEX($AZ$2:$AZ$504,SMALL(IF($AZ$2:$AZ$504&lt;&gt;"",ROW($AZ$2:$AZ$504)-ROW($AZ$2)+1,""),ROW(BA317)-ROW($BA$2)+1)),"")</f>
        <v/>
      </c>
    </row>
    <row r="318" spans="1:53">
      <c r="A318" s="215" t="s">
        <v>779</v>
      </c>
      <c r="B318" s="227" t="s">
        <v>784</v>
      </c>
      <c r="C318" s="228">
        <v>2018</v>
      </c>
      <c r="D318" s="218" t="s">
        <v>595</v>
      </c>
      <c r="F318" s="52" t="str">
        <f>IFERROR(INDEX('Stage 2 System Breakdown'!$B$12:$B$200,MATCH(0,INDEX(COUNTIF($F$1:F317,'Stage 2 System Breakdown'!$B$12:$B$200),0,0),0)),"")</f>
        <v/>
      </c>
      <c r="G318" s="52" t="str">
        <f>IFERROR(INDEX('Stage 2 System Breakdown'!$D$12:$D$200,MATCH(0,INDEX(COUNTIF($G$1:G317,'Stage 2 System Breakdown'!$D$12:$D$200),0,0),0)),"")</f>
        <v/>
      </c>
      <c r="H318" s="52" t="str">
        <f>IFERROR(INDEX('Stage 2 System Breakdown'!$F$12:$F$200,MATCH(0,INDEX(COUNTIF($H$1:H317,'Stage 2 System Breakdown'!$F$12:$F$200),0,0),0)),"")</f>
        <v/>
      </c>
      <c r="L318" s="69" t="str" cm="1">
        <f t="array" ref="L318">IFERROR(INDEX('Stage 1 Requirements Definition'!$E$12:$E$200,MATCH(0,INDEX(COUNTIF($L$1:L317,'Stage 1 Requirements Definition'!$E$12:$E$200),0,0),0)),"")</f>
        <v/>
      </c>
      <c r="AE318" s="52" t="str">
        <f t="array" ref="AE318">IFERROR(INDEX($AB$2:$AB$504,SMALL(IF($AC$2:$AC$504&lt;&gt;0,ROW($AB$2:$AB$504)-ROW($AB$2)+1),ROWS($AB$2:AB318))),"")</f>
        <v/>
      </c>
      <c r="AF318" s="52" t="str">
        <f t="shared" si="25"/>
        <v/>
      </c>
      <c r="AJ318" s="67" t="str">
        <f t="shared" ca="1" si="22"/>
        <v/>
      </c>
      <c r="AK318" s="65" t="str">
        <f t="shared" ca="1" si="23"/>
        <v/>
      </c>
      <c r="AL318" s="65" t="str">
        <f t="shared" ca="1" si="24"/>
        <v/>
      </c>
      <c r="AZ318" s="52" t="str">
        <f>IF(ISNUMBER(SEARCH('Standard Search'!$C$11,HiddenSheet!B318)),HiddenSheet!B318,"")</f>
        <v/>
      </c>
      <c r="BA318" s="52" t="str">
        <f t="array" ref="BA318">IFERROR(INDEX($AZ$2:$AZ$504,SMALL(IF($AZ$2:$AZ$504&lt;&gt;"",ROW($AZ$2:$AZ$504)-ROW($AZ$2)+1,""),ROW(BA318)-ROW($BA$2)+1)),"")</f>
        <v/>
      </c>
    </row>
    <row r="319" spans="1:53">
      <c r="A319" s="215" t="s">
        <v>779</v>
      </c>
      <c r="B319" s="227" t="s">
        <v>785</v>
      </c>
      <c r="C319" s="228">
        <v>2017</v>
      </c>
      <c r="D319" s="218" t="s">
        <v>595</v>
      </c>
      <c r="F319" s="52" t="str">
        <f>IFERROR(INDEX('Stage 2 System Breakdown'!$B$12:$B$200,MATCH(0,INDEX(COUNTIF($F$1:F318,'Stage 2 System Breakdown'!$B$12:$B$200),0,0),0)),"")</f>
        <v/>
      </c>
      <c r="G319" s="52" t="str">
        <f>IFERROR(INDEX('Stage 2 System Breakdown'!$D$12:$D$200,MATCH(0,INDEX(COUNTIF($G$1:G318,'Stage 2 System Breakdown'!$D$12:$D$200),0,0),0)),"")</f>
        <v/>
      </c>
      <c r="H319" s="52" t="str">
        <f>IFERROR(INDEX('Stage 2 System Breakdown'!$F$12:$F$200,MATCH(0,INDEX(COUNTIF($H$1:H318,'Stage 2 System Breakdown'!$F$12:$F$200),0,0),0)),"")</f>
        <v/>
      </c>
      <c r="L319" s="69" t="str" cm="1">
        <f t="array" ref="L319">IFERROR(INDEX('Stage 1 Requirements Definition'!$E$12:$E$200,MATCH(0,INDEX(COUNTIF($L$1:L318,'Stage 1 Requirements Definition'!$E$12:$E$200),0,0),0)),"")</f>
        <v/>
      </c>
      <c r="AE319" s="52" t="str">
        <f t="array" ref="AE319">IFERROR(INDEX($AB$2:$AB$504,SMALL(IF($AC$2:$AC$504&lt;&gt;0,ROW($AB$2:$AB$504)-ROW($AB$2)+1),ROWS($AB$2:AB319))),"")</f>
        <v/>
      </c>
      <c r="AF319" s="52" t="str">
        <f t="shared" si="25"/>
        <v/>
      </c>
      <c r="AJ319" s="67" t="str">
        <f t="shared" ca="1" si="22"/>
        <v/>
      </c>
      <c r="AK319" s="65" t="str">
        <f t="shared" ca="1" si="23"/>
        <v/>
      </c>
      <c r="AL319" s="65" t="str">
        <f t="shared" ca="1" si="24"/>
        <v/>
      </c>
      <c r="AZ319" s="52" t="str">
        <f>IF(ISNUMBER(SEARCH('Standard Search'!$C$11,HiddenSheet!B319)),HiddenSheet!B319,"")</f>
        <v/>
      </c>
      <c r="BA319" s="52" t="str">
        <f t="array" ref="BA319">IFERROR(INDEX($AZ$2:$AZ$504,SMALL(IF($AZ$2:$AZ$504&lt;&gt;"",ROW($AZ$2:$AZ$504)-ROW($AZ$2)+1,""),ROW(BA319)-ROW($BA$2)+1)),"")</f>
        <v/>
      </c>
    </row>
    <row r="320" spans="1:53">
      <c r="A320" s="215" t="s">
        <v>779</v>
      </c>
      <c r="B320" s="227" t="s">
        <v>786</v>
      </c>
      <c r="C320" s="228">
        <v>2013</v>
      </c>
      <c r="D320" s="218" t="s">
        <v>595</v>
      </c>
      <c r="F320" s="52" t="str">
        <f>IFERROR(INDEX('Stage 2 System Breakdown'!$B$12:$B$200,MATCH(0,INDEX(COUNTIF($F$1:F319,'Stage 2 System Breakdown'!$B$12:$B$200),0,0),0)),"")</f>
        <v/>
      </c>
      <c r="G320" s="52" t="str">
        <f>IFERROR(INDEX('Stage 2 System Breakdown'!$D$12:$D$200,MATCH(0,INDEX(COUNTIF($G$1:G319,'Stage 2 System Breakdown'!$D$12:$D$200),0,0),0)),"")</f>
        <v/>
      </c>
      <c r="H320" s="52" t="str">
        <f>IFERROR(INDEX('Stage 2 System Breakdown'!$F$12:$F$200,MATCH(0,INDEX(COUNTIF($H$1:H319,'Stage 2 System Breakdown'!$F$12:$F$200),0,0),0)),"")</f>
        <v/>
      </c>
      <c r="L320" s="69" t="str" cm="1">
        <f t="array" ref="L320">IFERROR(INDEX('Stage 1 Requirements Definition'!$E$12:$E$200,MATCH(0,INDEX(COUNTIF($L$1:L319,'Stage 1 Requirements Definition'!$E$12:$E$200),0,0),0)),"")</f>
        <v/>
      </c>
      <c r="AE320" s="52" t="str">
        <f t="array" ref="AE320">IFERROR(INDEX($AB$2:$AB$504,SMALL(IF($AC$2:$AC$504&lt;&gt;0,ROW($AB$2:$AB$504)-ROW($AB$2)+1),ROWS($AB$2:AB320))),"")</f>
        <v/>
      </c>
      <c r="AF320" s="52" t="str">
        <f t="shared" si="25"/>
        <v/>
      </c>
      <c r="AJ320" s="67" t="str">
        <f t="shared" ca="1" si="22"/>
        <v/>
      </c>
      <c r="AK320" s="65" t="str">
        <f t="shared" ca="1" si="23"/>
        <v/>
      </c>
      <c r="AL320" s="65" t="str">
        <f t="shared" ca="1" si="24"/>
        <v/>
      </c>
      <c r="AZ320" s="52" t="str">
        <f>IF(ISNUMBER(SEARCH('Standard Search'!$C$11,HiddenSheet!B320)),HiddenSheet!B320,"")</f>
        <v/>
      </c>
      <c r="BA320" s="52" t="str">
        <f t="array" ref="BA320">IFERROR(INDEX($AZ$2:$AZ$504,SMALL(IF($AZ$2:$AZ$504&lt;&gt;"",ROW($AZ$2:$AZ$504)-ROW($AZ$2)+1,""),ROW(BA320)-ROW($BA$2)+1)),"")</f>
        <v/>
      </c>
    </row>
    <row r="321" spans="1:53">
      <c r="A321" s="215" t="s">
        <v>779</v>
      </c>
      <c r="B321" s="227" t="s">
        <v>787</v>
      </c>
      <c r="C321" s="228">
        <v>2020</v>
      </c>
      <c r="D321" s="218" t="s">
        <v>595</v>
      </c>
      <c r="F321" s="52" t="str">
        <f>IFERROR(INDEX('Stage 2 System Breakdown'!$B$12:$B$200,MATCH(0,INDEX(COUNTIF($F$1:F320,'Stage 2 System Breakdown'!$B$12:$B$200),0,0),0)),"")</f>
        <v/>
      </c>
      <c r="G321" s="52" t="str">
        <f>IFERROR(INDEX('Stage 2 System Breakdown'!$D$12:$D$200,MATCH(0,INDEX(COUNTIF($G$1:G320,'Stage 2 System Breakdown'!$D$12:$D$200),0,0),0)),"")</f>
        <v/>
      </c>
      <c r="H321" s="52" t="str">
        <f>IFERROR(INDEX('Stage 2 System Breakdown'!$F$12:$F$200,MATCH(0,INDEX(COUNTIF($H$1:H320,'Stage 2 System Breakdown'!$F$12:$F$200),0,0),0)),"")</f>
        <v/>
      </c>
      <c r="L321" s="69" t="str" cm="1">
        <f t="array" ref="L321">IFERROR(INDEX('Stage 1 Requirements Definition'!$E$12:$E$200,MATCH(0,INDEX(COUNTIF($L$1:L320,'Stage 1 Requirements Definition'!$E$12:$E$200),0,0),0)),"")</f>
        <v/>
      </c>
      <c r="AE321" s="52" t="str">
        <f t="array" ref="AE321">IFERROR(INDEX($AB$2:$AB$504,SMALL(IF($AC$2:$AC$504&lt;&gt;0,ROW($AB$2:$AB$504)-ROW($AB$2)+1),ROWS($AB$2:AB321))),"")</f>
        <v/>
      </c>
      <c r="AF321" s="52" t="str">
        <f t="shared" si="25"/>
        <v/>
      </c>
      <c r="AJ321" s="67" t="str">
        <f t="shared" ca="1" si="22"/>
        <v/>
      </c>
      <c r="AK321" s="65" t="str">
        <f t="shared" ca="1" si="23"/>
        <v/>
      </c>
      <c r="AL321" s="65" t="str">
        <f t="shared" ca="1" si="24"/>
        <v/>
      </c>
      <c r="AZ321" s="52" t="str">
        <f>IF(ISNUMBER(SEARCH('Standard Search'!$C$11,HiddenSheet!B321)),HiddenSheet!B321,"")</f>
        <v/>
      </c>
      <c r="BA321" s="52" t="str">
        <f t="array" ref="BA321">IFERROR(INDEX($AZ$2:$AZ$504,SMALL(IF($AZ$2:$AZ$504&lt;&gt;"",ROW($AZ$2:$AZ$504)-ROW($AZ$2)+1,""),ROW(BA321)-ROW($BA$2)+1)),"")</f>
        <v/>
      </c>
    </row>
    <row r="322" spans="1:53">
      <c r="A322" s="215" t="s">
        <v>779</v>
      </c>
      <c r="B322" s="227" t="s">
        <v>788</v>
      </c>
      <c r="C322" s="228">
        <v>1982</v>
      </c>
      <c r="D322" s="226" t="s">
        <v>411</v>
      </c>
      <c r="F322" s="52" t="str">
        <f>IFERROR(INDEX('Stage 2 System Breakdown'!$B$12:$B$200,MATCH(0,INDEX(COUNTIF($F$1:F321,'Stage 2 System Breakdown'!$B$12:$B$200),0,0),0)),"")</f>
        <v/>
      </c>
      <c r="G322" s="52" t="str">
        <f>IFERROR(INDEX('Stage 2 System Breakdown'!$D$12:$D$200,MATCH(0,INDEX(COUNTIF($G$1:G321,'Stage 2 System Breakdown'!$D$12:$D$200),0,0),0)),"")</f>
        <v/>
      </c>
      <c r="H322" s="52" t="str">
        <f>IFERROR(INDEX('Stage 2 System Breakdown'!$F$12:$F$200,MATCH(0,INDEX(COUNTIF($H$1:H321,'Stage 2 System Breakdown'!$F$12:$F$200),0,0),0)),"")</f>
        <v/>
      </c>
      <c r="L322" s="69" t="str" cm="1">
        <f t="array" ref="L322">IFERROR(INDEX('Stage 1 Requirements Definition'!$E$12:$E$200,MATCH(0,INDEX(COUNTIF($L$1:L321,'Stage 1 Requirements Definition'!$E$12:$E$200),0,0),0)),"")</f>
        <v/>
      </c>
      <c r="AE322" s="52" t="str">
        <f t="array" ref="AE322">IFERROR(INDEX($AB$2:$AB$504,SMALL(IF($AC$2:$AC$504&lt;&gt;0,ROW($AB$2:$AB$504)-ROW($AB$2)+1),ROWS($AB$2:AB322))),"")</f>
        <v/>
      </c>
      <c r="AF322" s="52" t="str">
        <f t="shared" si="25"/>
        <v/>
      </c>
      <c r="AJ322" s="67" t="str">
        <f t="shared" ca="1" si="22"/>
        <v/>
      </c>
      <c r="AK322" s="65" t="str">
        <f t="shared" ca="1" si="23"/>
        <v/>
      </c>
      <c r="AL322" s="65" t="str">
        <f t="shared" ca="1" si="24"/>
        <v/>
      </c>
      <c r="AZ322" s="52" t="str">
        <f>IF(ISNUMBER(SEARCH('Standard Search'!$C$11,HiddenSheet!B322)),HiddenSheet!B322,"")</f>
        <v/>
      </c>
      <c r="BA322" s="52" t="str">
        <f t="array" ref="BA322">IFERROR(INDEX($AZ$2:$AZ$504,SMALL(IF($AZ$2:$AZ$504&lt;&gt;"",ROW($AZ$2:$AZ$504)-ROW($AZ$2)+1,""),ROW(BA322)-ROW($BA$2)+1)),"")</f>
        <v/>
      </c>
    </row>
    <row r="323" spans="1:53">
      <c r="A323" s="223" t="s">
        <v>789</v>
      </c>
      <c r="B323" s="224" t="s">
        <v>790</v>
      </c>
      <c r="C323" s="225">
        <v>1994</v>
      </c>
      <c r="D323" s="218" t="s">
        <v>259</v>
      </c>
      <c r="F323" s="52" t="str">
        <f>IFERROR(INDEX('Stage 2 System Breakdown'!$B$12:$B$200,MATCH(0,INDEX(COUNTIF($F$1:F322,'Stage 2 System Breakdown'!$B$12:$B$200),0,0),0)),"")</f>
        <v/>
      </c>
      <c r="G323" s="52" t="str">
        <f>IFERROR(INDEX('Stage 2 System Breakdown'!$D$12:$D$200,MATCH(0,INDEX(COUNTIF($G$1:G322,'Stage 2 System Breakdown'!$D$12:$D$200),0,0),0)),"")</f>
        <v/>
      </c>
      <c r="H323" s="52" t="str">
        <f>IFERROR(INDEX('Stage 2 System Breakdown'!$F$12:$F$200,MATCH(0,INDEX(COUNTIF($H$1:H322,'Stage 2 System Breakdown'!$F$12:$F$200),0,0),0)),"")</f>
        <v/>
      </c>
      <c r="L323" s="69" t="str" cm="1">
        <f t="array" ref="L323">IFERROR(INDEX('Stage 1 Requirements Definition'!$E$12:$E$200,MATCH(0,INDEX(COUNTIF($L$1:L322,'Stage 1 Requirements Definition'!$E$12:$E$200),0,0),0)),"")</f>
        <v/>
      </c>
      <c r="AE323" s="52" t="str">
        <f t="array" ref="AE323">IFERROR(INDEX($AB$2:$AB$504,SMALL(IF($AC$2:$AC$504&lt;&gt;0,ROW($AB$2:$AB$504)-ROW($AB$2)+1),ROWS($AB$2:AB323))),"")</f>
        <v/>
      </c>
      <c r="AF323" s="52" t="str">
        <f t="shared" si="25"/>
        <v/>
      </c>
      <c r="AJ323" s="67" t="str">
        <f t="shared" ca="1" si="22"/>
        <v/>
      </c>
      <c r="AK323" s="65" t="str">
        <f t="shared" ca="1" si="23"/>
        <v/>
      </c>
      <c r="AL323" s="65" t="str">
        <f t="shared" ca="1" si="24"/>
        <v/>
      </c>
      <c r="AZ323" s="52" t="str">
        <f>IF(ISNUMBER(SEARCH('Standard Search'!$C$11,HiddenSheet!B323)),HiddenSheet!B323,"")</f>
        <v/>
      </c>
      <c r="BA323" s="52" t="str">
        <f t="array" ref="BA323">IFERROR(INDEX($AZ$2:$AZ$504,SMALL(IF($AZ$2:$AZ$504&lt;&gt;"",ROW($AZ$2:$AZ$504)-ROW($AZ$2)+1,""),ROW(BA323)-ROW($BA$2)+1)),"")</f>
        <v/>
      </c>
    </row>
    <row r="324" spans="1:53">
      <c r="A324" s="60"/>
      <c r="B324" s="60"/>
      <c r="C324" s="60"/>
      <c r="D324" s="62"/>
      <c r="F324" s="52" t="str">
        <f>IFERROR(INDEX('Stage 2 System Breakdown'!$B$12:$B$200,MATCH(0,INDEX(COUNTIF($F$1:F323,'Stage 2 System Breakdown'!$B$12:$B$200),0,0),0)),"")</f>
        <v/>
      </c>
      <c r="G324" s="52" t="str">
        <f>IFERROR(INDEX('Stage 2 System Breakdown'!$D$12:$D$200,MATCH(0,INDEX(COUNTIF($G$1:G323,'Stage 2 System Breakdown'!$D$12:$D$200),0,0),0)),"")</f>
        <v/>
      </c>
      <c r="H324" s="52" t="str">
        <f>IFERROR(INDEX('Stage 2 System Breakdown'!$F$12:$F$200,MATCH(0,INDEX(COUNTIF($H$1:H323,'Stage 2 System Breakdown'!$F$12:$F$200),0,0),0)),"")</f>
        <v/>
      </c>
      <c r="AE324" s="52" t="str">
        <f t="array" ref="AE324">IFERROR(INDEX($AB$2:$AB$504,SMALL(IF($AC$2:$AC$504&lt;&gt;0,ROW($AB$2:$AB$504)-ROW($AB$2)+1),ROWS($AB$2:AB324))),"")</f>
        <v/>
      </c>
      <c r="AF324" s="52" t="str">
        <f t="shared" si="25"/>
        <v/>
      </c>
      <c r="AJ324" s="67" t="str">
        <f t="shared" ca="1" si="22"/>
        <v/>
      </c>
      <c r="AK324" s="65" t="str">
        <f t="shared" ca="1" si="23"/>
        <v/>
      </c>
      <c r="AL324" s="65" t="str">
        <f t="shared" ca="1" si="24"/>
        <v/>
      </c>
      <c r="AZ324" s="52" t="str">
        <f>IF(ISNUMBER(SEARCH('Standard Search'!$C$11,HiddenSheet!B324)),HiddenSheet!B324,"")</f>
        <v/>
      </c>
      <c r="BA324" s="52" t="str">
        <f t="array" ref="BA324">IFERROR(INDEX($AZ$2:$AZ$504,SMALL(IF($AZ$2:$AZ$504&lt;&gt;"",ROW($AZ$2:$AZ$504)-ROW($AZ$2)+1,""),ROW(BA324)-ROW($BA$2)+1)),"")</f>
        <v/>
      </c>
    </row>
    <row r="325" spans="1:53">
      <c r="A325" s="60"/>
      <c r="B325" s="60"/>
      <c r="C325" s="60"/>
      <c r="D325" s="62"/>
      <c r="F325" s="52" t="str">
        <f>IFERROR(INDEX('Stage 2 System Breakdown'!$B$12:$B$200,MATCH(0,INDEX(COUNTIF($F$1:F324,'Stage 2 System Breakdown'!$B$12:$B$200),0,0),0)),"")</f>
        <v/>
      </c>
      <c r="G325" s="52" t="str">
        <f>IFERROR(INDEX('Stage 2 System Breakdown'!$D$12:$D$200,MATCH(0,INDEX(COUNTIF($G$1:G324,'Stage 2 System Breakdown'!$D$12:$D$200),0,0),0)),"")</f>
        <v/>
      </c>
      <c r="H325" s="52" t="str">
        <f>IFERROR(INDEX('Stage 2 System Breakdown'!$F$12:$F$200,MATCH(0,INDEX(COUNTIF($H$1:H324,'Stage 2 System Breakdown'!$F$12:$F$200),0,0),0)),"")</f>
        <v/>
      </c>
      <c r="AE325" s="52" t="str">
        <f t="array" ref="AE325">IFERROR(INDEX($AB$2:$AB$504,SMALL(IF($AC$2:$AC$504&lt;&gt;0,ROW($AB$2:$AB$504)-ROW($AB$2)+1),ROWS($AB$2:AB325))),"")</f>
        <v/>
      </c>
      <c r="AF325" s="52" t="str">
        <f t="shared" si="25"/>
        <v/>
      </c>
      <c r="AJ325" s="67" t="str">
        <f t="shared" ca="1" si="22"/>
        <v/>
      </c>
      <c r="AK325" s="65" t="str">
        <f t="shared" ca="1" si="23"/>
        <v/>
      </c>
      <c r="AL325" s="65" t="str">
        <f t="shared" ca="1" si="24"/>
        <v/>
      </c>
      <c r="AZ325" s="52" t="str">
        <f>IF(ISNUMBER(SEARCH('Standard Search'!$C$11,HiddenSheet!B325)),HiddenSheet!B325,"")</f>
        <v/>
      </c>
      <c r="BA325" s="52" t="str">
        <f t="array" ref="BA325">IFERROR(INDEX($AZ$2:$AZ$504,SMALL(IF($AZ$2:$AZ$504&lt;&gt;"",ROW($AZ$2:$AZ$504)-ROW($AZ$2)+1,""),ROW(BA325)-ROW($BA$2)+1)),"")</f>
        <v/>
      </c>
    </row>
    <row r="326" spans="1:53">
      <c r="A326" s="60"/>
      <c r="B326" s="60"/>
      <c r="C326" s="60"/>
      <c r="D326" s="62"/>
      <c r="F326" s="52" t="str">
        <f>IFERROR(INDEX('Stage 2 System Breakdown'!$B$12:$B$200,MATCH(0,INDEX(COUNTIF($F$1:F325,'Stage 2 System Breakdown'!$B$12:$B$200),0,0),0)),"")</f>
        <v/>
      </c>
      <c r="G326" s="52" t="str">
        <f>IFERROR(INDEX('Stage 2 System Breakdown'!$D$12:$D$200,MATCH(0,INDEX(COUNTIF($G$1:G325,'Stage 2 System Breakdown'!$D$12:$D$200),0,0),0)),"")</f>
        <v/>
      </c>
      <c r="H326" s="52" t="str">
        <f>IFERROR(INDEX('Stage 2 System Breakdown'!$F$12:$F$200,MATCH(0,INDEX(COUNTIF($H$1:H325,'Stage 2 System Breakdown'!$F$12:$F$200),0,0),0)),"")</f>
        <v/>
      </c>
      <c r="AE326" s="52" t="str">
        <f t="array" ref="AE326">IFERROR(INDEX($AB$2:$AB$504,SMALL(IF($AC$2:$AC$504&lt;&gt;0,ROW($AB$2:$AB$504)-ROW($AB$2)+1),ROWS($AB$2:AB326))),"")</f>
        <v/>
      </c>
      <c r="AF326" s="52" t="str">
        <f t="shared" si="25"/>
        <v/>
      </c>
      <c r="AJ326" s="67" t="str">
        <f t="shared" ca="1" si="22"/>
        <v/>
      </c>
      <c r="AK326" s="65" t="str">
        <f t="shared" ca="1" si="23"/>
        <v/>
      </c>
      <c r="AL326" s="65" t="str">
        <f t="shared" ca="1" si="24"/>
        <v/>
      </c>
      <c r="AZ326" s="52" t="str">
        <f>IF(ISNUMBER(SEARCH('Standard Search'!$C$11,HiddenSheet!B326)),HiddenSheet!B326,"")</f>
        <v/>
      </c>
      <c r="BA326" s="52" t="str">
        <f t="array" ref="BA326">IFERROR(INDEX($AZ$2:$AZ$504,SMALL(IF($AZ$2:$AZ$504&lt;&gt;"",ROW($AZ$2:$AZ$504)-ROW($AZ$2)+1,""),ROW(BA326)-ROW($BA$2)+1)),"")</f>
        <v/>
      </c>
    </row>
    <row r="327" spans="1:53">
      <c r="A327" s="60"/>
      <c r="B327" s="60"/>
      <c r="C327" s="60"/>
      <c r="D327" s="62"/>
      <c r="F327" s="52" t="str">
        <f>IFERROR(INDEX('Stage 2 System Breakdown'!$B$12:$B$200,MATCH(0,INDEX(COUNTIF($F$1:F326,'Stage 2 System Breakdown'!$B$12:$B$200),0,0),0)),"")</f>
        <v/>
      </c>
      <c r="G327" s="52" t="str">
        <f>IFERROR(INDEX('Stage 2 System Breakdown'!$D$12:$D$200,MATCH(0,INDEX(COUNTIF($G$1:G326,'Stage 2 System Breakdown'!$D$12:$D$200),0,0),0)),"")</f>
        <v/>
      </c>
      <c r="H327" s="52" t="str">
        <f>IFERROR(INDEX('Stage 2 System Breakdown'!$F$12:$F$200,MATCH(0,INDEX(COUNTIF($H$1:H326,'Stage 2 System Breakdown'!$F$12:$F$200),0,0),0)),"")</f>
        <v/>
      </c>
      <c r="AE327" s="52" t="str">
        <f t="array" ref="AE327">IFERROR(INDEX($AB$2:$AB$504,SMALL(IF($AC$2:$AC$504&lt;&gt;0,ROW($AB$2:$AB$504)-ROW($AB$2)+1),ROWS($AB$2:AB327))),"")</f>
        <v/>
      </c>
      <c r="AF327" s="52" t="str">
        <f t="shared" si="25"/>
        <v/>
      </c>
      <c r="AJ327" s="67" t="str">
        <f t="shared" ref="AJ327:AJ390" ca="1" si="26">IFERROR(MATCH(AI327,$AH$2:$AH$200,0),"")</f>
        <v/>
      </c>
      <c r="AK327" s="65" t="str">
        <f t="shared" ref="AK327:AK390" ca="1" si="27">IFERROR(INDEX($AE$2:$AE$200,AJ327),"")</f>
        <v/>
      </c>
      <c r="AL327" s="65" t="str">
        <f t="shared" ref="AL327:AL390" ca="1" si="28">IFERROR(INDEX($AF$2:$AF$200,AJ327),"")</f>
        <v/>
      </c>
      <c r="AZ327" s="52" t="str">
        <f>IF(ISNUMBER(SEARCH('Standard Search'!$C$11,HiddenSheet!B327)),HiddenSheet!B327,"")</f>
        <v/>
      </c>
      <c r="BA327" s="52" t="str">
        <f t="array" ref="BA327">IFERROR(INDEX($AZ$2:$AZ$504,SMALL(IF($AZ$2:$AZ$504&lt;&gt;"",ROW($AZ$2:$AZ$504)-ROW($AZ$2)+1,""),ROW(BA327)-ROW($BA$2)+1)),"")</f>
        <v/>
      </c>
    </row>
    <row r="328" spans="1:53">
      <c r="A328" s="60"/>
      <c r="B328" s="60"/>
      <c r="C328" s="60"/>
      <c r="D328" s="62"/>
      <c r="F328" s="52" t="str">
        <f>IFERROR(INDEX('Stage 2 System Breakdown'!$B$12:$B$200,MATCH(0,INDEX(COUNTIF($F$1:F327,'Stage 2 System Breakdown'!$B$12:$B$200),0,0),0)),"")</f>
        <v/>
      </c>
      <c r="G328" s="52" t="str">
        <f>IFERROR(INDEX('Stage 2 System Breakdown'!$D$12:$D$200,MATCH(0,INDEX(COUNTIF($G$1:G327,'Stage 2 System Breakdown'!$D$12:$D$200),0,0),0)),"")</f>
        <v/>
      </c>
      <c r="H328" s="52" t="str">
        <f>IFERROR(INDEX('Stage 2 System Breakdown'!$F$12:$F$200,MATCH(0,INDEX(COUNTIF($H$1:H327,'Stage 2 System Breakdown'!$F$12:$F$200),0,0),0)),"")</f>
        <v/>
      </c>
      <c r="AE328" s="52" t="str">
        <f t="array" ref="AE328">IFERROR(INDEX($AB$2:$AB$504,SMALL(IF($AC$2:$AC$504&lt;&gt;0,ROW($AB$2:$AB$504)-ROW($AB$2)+1),ROWS($AB$2:AB328))),"")</f>
        <v/>
      </c>
      <c r="AF328" s="52" t="str">
        <f t="shared" si="25"/>
        <v/>
      </c>
      <c r="AJ328" s="67" t="str">
        <f t="shared" ca="1" si="26"/>
        <v/>
      </c>
      <c r="AK328" s="65" t="str">
        <f t="shared" ca="1" si="27"/>
        <v/>
      </c>
      <c r="AL328" s="65" t="str">
        <f t="shared" ca="1" si="28"/>
        <v/>
      </c>
      <c r="AZ328" s="52" t="str">
        <f>IF(ISNUMBER(SEARCH('Standard Search'!$C$11,HiddenSheet!B328)),HiddenSheet!B328,"")</f>
        <v/>
      </c>
      <c r="BA328" s="52" t="str">
        <f t="array" ref="BA328">IFERROR(INDEX($AZ$2:$AZ$504,SMALL(IF($AZ$2:$AZ$504&lt;&gt;"",ROW($AZ$2:$AZ$504)-ROW($AZ$2)+1,""),ROW(BA328)-ROW($BA$2)+1)),"")</f>
        <v/>
      </c>
    </row>
    <row r="329" spans="1:53">
      <c r="A329" s="60"/>
      <c r="B329" s="60"/>
      <c r="C329" s="60"/>
      <c r="D329" s="62"/>
      <c r="F329" s="52" t="str">
        <f>IFERROR(INDEX('Stage 2 System Breakdown'!$B$12:$B$200,MATCH(0,INDEX(COUNTIF($F$1:F328,'Stage 2 System Breakdown'!$B$12:$B$200),0,0),0)),"")</f>
        <v/>
      </c>
      <c r="G329" s="52" t="str">
        <f>IFERROR(INDEX('Stage 2 System Breakdown'!$D$12:$D$200,MATCH(0,INDEX(COUNTIF($G$1:G328,'Stage 2 System Breakdown'!$D$12:$D$200),0,0),0)),"")</f>
        <v/>
      </c>
      <c r="H329" s="52" t="str">
        <f>IFERROR(INDEX('Stage 2 System Breakdown'!$F$12:$F$200,MATCH(0,INDEX(COUNTIF($H$1:H328,'Stage 2 System Breakdown'!$F$12:$F$200),0,0),0)),"")</f>
        <v/>
      </c>
      <c r="AE329" s="52" t="str">
        <f t="array" ref="AE329">IFERROR(INDEX($AB$2:$AB$504,SMALL(IF($AC$2:$AC$504&lt;&gt;0,ROW($AB$2:$AB$504)-ROW($AB$2)+1),ROWS($AB$2:AB329))),"")</f>
        <v/>
      </c>
      <c r="AF329" s="52" t="str">
        <f t="shared" si="25"/>
        <v/>
      </c>
      <c r="AJ329" s="67" t="str">
        <f t="shared" ca="1" si="26"/>
        <v/>
      </c>
      <c r="AK329" s="65" t="str">
        <f t="shared" ca="1" si="27"/>
        <v/>
      </c>
      <c r="AL329" s="65" t="str">
        <f t="shared" ca="1" si="28"/>
        <v/>
      </c>
      <c r="AZ329" s="52" t="str">
        <f>IF(ISNUMBER(SEARCH('Standard Search'!$C$11,HiddenSheet!B329)),HiddenSheet!B329,"")</f>
        <v/>
      </c>
      <c r="BA329" s="52" t="str">
        <f t="array" ref="BA329">IFERROR(INDEX($AZ$2:$AZ$504,SMALL(IF($AZ$2:$AZ$504&lt;&gt;"",ROW($AZ$2:$AZ$504)-ROW($AZ$2)+1,""),ROW(BA329)-ROW($BA$2)+1)),"")</f>
        <v/>
      </c>
    </row>
    <row r="330" spans="1:53">
      <c r="A330" s="60"/>
      <c r="B330" s="60"/>
      <c r="C330" s="60"/>
      <c r="D330" s="62"/>
      <c r="F330" s="52" t="str">
        <f>IFERROR(INDEX('Stage 2 System Breakdown'!$B$12:$B$200,MATCH(0,INDEX(COUNTIF($F$1:F329,'Stage 2 System Breakdown'!$B$12:$B$200),0,0),0)),"")</f>
        <v/>
      </c>
      <c r="G330" s="52" t="str">
        <f>IFERROR(INDEX('Stage 2 System Breakdown'!$D$12:$D$200,MATCH(0,INDEX(COUNTIF($G$1:G329,'Stage 2 System Breakdown'!$D$12:$D$200),0,0),0)),"")</f>
        <v/>
      </c>
      <c r="H330" s="52" t="str">
        <f>IFERROR(INDEX('Stage 2 System Breakdown'!$F$12:$F$200,MATCH(0,INDEX(COUNTIF($H$1:H329,'Stage 2 System Breakdown'!$F$12:$F$200),0,0),0)),"")</f>
        <v/>
      </c>
      <c r="AE330" s="52" t="str">
        <f t="array" ref="AE330">IFERROR(INDEX($AB$2:$AB$504,SMALL(IF($AC$2:$AC$504&lt;&gt;0,ROW($AB$2:$AB$504)-ROW($AB$2)+1),ROWS($AB$2:AB330))),"")</f>
        <v/>
      </c>
      <c r="AF330" s="52" t="str">
        <f t="shared" si="25"/>
        <v/>
      </c>
      <c r="AJ330" s="67" t="str">
        <f t="shared" ca="1" si="26"/>
        <v/>
      </c>
      <c r="AK330" s="65" t="str">
        <f t="shared" ca="1" si="27"/>
        <v/>
      </c>
      <c r="AL330" s="65" t="str">
        <f t="shared" ca="1" si="28"/>
        <v/>
      </c>
      <c r="AZ330" s="52" t="str">
        <f>IF(ISNUMBER(SEARCH('Standard Search'!$C$11,HiddenSheet!B330)),HiddenSheet!B330,"")</f>
        <v/>
      </c>
      <c r="BA330" s="52" t="str">
        <f t="array" ref="BA330">IFERROR(INDEX($AZ$2:$AZ$504,SMALL(IF($AZ$2:$AZ$504&lt;&gt;"",ROW($AZ$2:$AZ$504)-ROW($AZ$2)+1,""),ROW(BA330)-ROW($BA$2)+1)),"")</f>
        <v/>
      </c>
    </row>
    <row r="331" spans="1:53">
      <c r="A331" s="60"/>
      <c r="B331" s="60"/>
      <c r="C331" s="60"/>
      <c r="D331" s="62"/>
      <c r="F331" s="52" t="str">
        <f>IFERROR(INDEX('Stage 2 System Breakdown'!$B$12:$B$200,MATCH(0,INDEX(COUNTIF($F$1:F330,'Stage 2 System Breakdown'!$B$12:$B$200),0,0),0)),"")</f>
        <v/>
      </c>
      <c r="G331" s="52" t="str">
        <f>IFERROR(INDEX('Stage 2 System Breakdown'!$D$12:$D$200,MATCH(0,INDEX(COUNTIF($G$1:G330,'Stage 2 System Breakdown'!$D$12:$D$200),0,0),0)),"")</f>
        <v/>
      </c>
      <c r="H331" s="52" t="str">
        <f>IFERROR(INDEX('Stage 2 System Breakdown'!$F$12:$F$200,MATCH(0,INDEX(COUNTIF($H$1:H330,'Stage 2 System Breakdown'!$F$12:$F$200),0,0),0)),"")</f>
        <v/>
      </c>
      <c r="AE331" s="52" t="str">
        <f t="array" ref="AE331">IFERROR(INDEX($AB$2:$AB$504,SMALL(IF($AC$2:$AC$504&lt;&gt;0,ROW($AB$2:$AB$504)-ROW($AB$2)+1),ROWS($AB$2:AB331))),"")</f>
        <v/>
      </c>
      <c r="AF331" s="52" t="str">
        <f t="shared" si="25"/>
        <v/>
      </c>
      <c r="AJ331" s="67" t="str">
        <f t="shared" ca="1" si="26"/>
        <v/>
      </c>
      <c r="AK331" s="65" t="str">
        <f t="shared" ca="1" si="27"/>
        <v/>
      </c>
      <c r="AL331" s="65" t="str">
        <f t="shared" ca="1" si="28"/>
        <v/>
      </c>
      <c r="AZ331" s="52" t="str">
        <f>IF(ISNUMBER(SEARCH('Standard Search'!$C$11,HiddenSheet!B331)),HiddenSheet!B331,"")</f>
        <v/>
      </c>
      <c r="BA331" s="52" t="str">
        <f t="array" ref="BA331">IFERROR(INDEX($AZ$2:$AZ$504,SMALL(IF($AZ$2:$AZ$504&lt;&gt;"",ROW($AZ$2:$AZ$504)-ROW($AZ$2)+1,""),ROW(BA331)-ROW($BA$2)+1)),"")</f>
        <v/>
      </c>
    </row>
    <row r="332" spans="1:53">
      <c r="A332" s="60"/>
      <c r="B332" s="60"/>
      <c r="C332" s="60"/>
      <c r="D332" s="62"/>
      <c r="F332" s="52" t="str">
        <f>IFERROR(INDEX('Stage 2 System Breakdown'!$B$12:$B$200,MATCH(0,INDEX(COUNTIF($F$1:F331,'Stage 2 System Breakdown'!$B$12:$B$200),0,0),0)),"")</f>
        <v/>
      </c>
      <c r="G332" s="52" t="str">
        <f>IFERROR(INDEX('Stage 2 System Breakdown'!$D$12:$D$200,MATCH(0,INDEX(COUNTIF($G$1:G331,'Stage 2 System Breakdown'!$D$12:$D$200),0,0),0)),"")</f>
        <v/>
      </c>
      <c r="H332" s="52" t="str">
        <f>IFERROR(INDEX('Stage 2 System Breakdown'!$F$12:$F$200,MATCH(0,INDEX(COUNTIF($H$1:H331,'Stage 2 System Breakdown'!$F$12:$F$200),0,0),0)),"")</f>
        <v/>
      </c>
      <c r="AE332" s="52" t="str">
        <f t="array" ref="AE332">IFERROR(INDEX($AB$2:$AB$504,SMALL(IF($AC$2:$AC$504&lt;&gt;0,ROW($AB$2:$AB$504)-ROW($AB$2)+1),ROWS($AB$2:AB332))),"")</f>
        <v/>
      </c>
      <c r="AF332" s="52" t="str">
        <f t="shared" si="25"/>
        <v/>
      </c>
      <c r="AJ332" s="67" t="str">
        <f t="shared" ca="1" si="26"/>
        <v/>
      </c>
      <c r="AK332" s="65" t="str">
        <f t="shared" ca="1" si="27"/>
        <v/>
      </c>
      <c r="AL332" s="65" t="str">
        <f t="shared" ca="1" si="28"/>
        <v/>
      </c>
      <c r="AZ332" s="52" t="str">
        <f>IF(ISNUMBER(SEARCH('Standard Search'!$C$11,HiddenSheet!B332)),HiddenSheet!B332,"")</f>
        <v/>
      </c>
      <c r="BA332" s="52" t="str">
        <f t="array" ref="BA332">IFERROR(INDEX($AZ$2:$AZ$504,SMALL(IF($AZ$2:$AZ$504&lt;&gt;"",ROW($AZ$2:$AZ$504)-ROW($AZ$2)+1,""),ROW(BA332)-ROW($BA$2)+1)),"")</f>
        <v/>
      </c>
    </row>
    <row r="333" spans="1:53">
      <c r="A333" s="60"/>
      <c r="B333" s="60"/>
      <c r="C333" s="60"/>
      <c r="D333" s="62"/>
      <c r="F333" s="52" t="str">
        <f>IFERROR(INDEX('Stage 2 System Breakdown'!$B$12:$B$200,MATCH(0,INDEX(COUNTIF($F$1:F332,'Stage 2 System Breakdown'!$B$12:$B$200),0,0),0)),"")</f>
        <v/>
      </c>
      <c r="G333" s="52" t="str">
        <f>IFERROR(INDEX('Stage 2 System Breakdown'!$D$12:$D$200,MATCH(0,INDEX(COUNTIF($G$1:G332,'Stage 2 System Breakdown'!$D$12:$D$200),0,0),0)),"")</f>
        <v/>
      </c>
      <c r="H333" s="52" t="str">
        <f>IFERROR(INDEX('Stage 2 System Breakdown'!$F$12:$F$200,MATCH(0,INDEX(COUNTIF($H$1:H332,'Stage 2 System Breakdown'!$F$12:$F$200),0,0),0)),"")</f>
        <v/>
      </c>
      <c r="AE333" s="52" t="str">
        <f t="array" ref="AE333">IFERROR(INDEX($AB$2:$AB$504,SMALL(IF($AC$2:$AC$504&lt;&gt;0,ROW($AB$2:$AB$504)-ROW($AB$2)+1),ROWS($AB$2:AB333))),"")</f>
        <v/>
      </c>
      <c r="AF333" s="52" t="str">
        <f t="shared" si="25"/>
        <v/>
      </c>
      <c r="AJ333" s="67" t="str">
        <f t="shared" ca="1" si="26"/>
        <v/>
      </c>
      <c r="AK333" s="65" t="str">
        <f t="shared" ca="1" si="27"/>
        <v/>
      </c>
      <c r="AL333" s="65" t="str">
        <f t="shared" ca="1" si="28"/>
        <v/>
      </c>
      <c r="AZ333" s="52" t="str">
        <f>IF(ISNUMBER(SEARCH('Standard Search'!$C$11,HiddenSheet!B333)),HiddenSheet!B333,"")</f>
        <v/>
      </c>
      <c r="BA333" s="52" t="str">
        <f t="array" ref="BA333">IFERROR(INDEX($AZ$2:$AZ$504,SMALL(IF($AZ$2:$AZ$504&lt;&gt;"",ROW($AZ$2:$AZ$504)-ROW($AZ$2)+1,""),ROW(BA333)-ROW($BA$2)+1)),"")</f>
        <v/>
      </c>
    </row>
    <row r="334" spans="1:53">
      <c r="A334" s="60"/>
      <c r="B334" s="60"/>
      <c r="C334" s="60"/>
      <c r="D334" s="62"/>
      <c r="F334" s="52" t="str">
        <f>IFERROR(INDEX('Stage 2 System Breakdown'!$B$12:$B$200,MATCH(0,INDEX(COUNTIF($F$1:F333,'Stage 2 System Breakdown'!$B$12:$B$200),0,0),0)),"")</f>
        <v/>
      </c>
      <c r="G334" s="52" t="str">
        <f>IFERROR(INDEX('Stage 2 System Breakdown'!$D$12:$D$200,MATCH(0,INDEX(COUNTIF($G$1:G333,'Stage 2 System Breakdown'!$D$12:$D$200),0,0),0)),"")</f>
        <v/>
      </c>
      <c r="H334" s="52" t="str">
        <f>IFERROR(INDEX('Stage 2 System Breakdown'!$F$12:$F$200,MATCH(0,INDEX(COUNTIF($H$1:H333,'Stage 2 System Breakdown'!$F$12:$F$200),0,0),0)),"")</f>
        <v/>
      </c>
      <c r="AE334" s="52" t="str">
        <f t="array" ref="AE334">IFERROR(INDEX($AB$2:$AB$504,SMALL(IF($AC$2:$AC$504&lt;&gt;0,ROW($AB$2:$AB$504)-ROW($AB$2)+1),ROWS($AB$2:AB334))),"")</f>
        <v/>
      </c>
      <c r="AF334" s="52" t="str">
        <f t="shared" si="25"/>
        <v/>
      </c>
      <c r="AJ334" s="67" t="str">
        <f t="shared" ca="1" si="26"/>
        <v/>
      </c>
      <c r="AK334" s="65" t="str">
        <f t="shared" ca="1" si="27"/>
        <v/>
      </c>
      <c r="AL334" s="65" t="str">
        <f t="shared" ca="1" si="28"/>
        <v/>
      </c>
      <c r="AZ334" s="52" t="str">
        <f>IF(ISNUMBER(SEARCH('Standard Search'!$C$11,HiddenSheet!B334)),HiddenSheet!B334,"")</f>
        <v/>
      </c>
      <c r="BA334" s="52" t="str">
        <f t="array" ref="BA334">IFERROR(INDEX($AZ$2:$AZ$504,SMALL(IF($AZ$2:$AZ$504&lt;&gt;"",ROW($AZ$2:$AZ$504)-ROW($AZ$2)+1,""),ROW(BA334)-ROW($BA$2)+1)),"")</f>
        <v/>
      </c>
    </row>
    <row r="335" spans="1:53">
      <c r="A335" s="60"/>
      <c r="B335" s="60"/>
      <c r="C335" s="60"/>
      <c r="D335" s="62"/>
      <c r="F335" s="52" t="str">
        <f>IFERROR(INDEX('Stage 2 System Breakdown'!$B$12:$B$200,MATCH(0,INDEX(COUNTIF($F$1:F334,'Stage 2 System Breakdown'!$B$12:$B$200),0,0),0)),"")</f>
        <v/>
      </c>
      <c r="G335" s="52" t="str">
        <f>IFERROR(INDEX('Stage 2 System Breakdown'!$D$12:$D$200,MATCH(0,INDEX(COUNTIF($G$1:G334,'Stage 2 System Breakdown'!$D$12:$D$200),0,0),0)),"")</f>
        <v/>
      </c>
      <c r="H335" s="52" t="str">
        <f>IFERROR(INDEX('Stage 2 System Breakdown'!$F$12:$F$200,MATCH(0,INDEX(COUNTIF($H$1:H334,'Stage 2 System Breakdown'!$F$12:$F$200),0,0),0)),"")</f>
        <v/>
      </c>
      <c r="AE335" s="52" t="str">
        <f t="array" ref="AE335">IFERROR(INDEX($AB$2:$AB$504,SMALL(IF($AC$2:$AC$504&lt;&gt;0,ROW($AB$2:$AB$504)-ROW($AB$2)+1),ROWS($AB$2:AB335))),"")</f>
        <v/>
      </c>
      <c r="AF335" s="52" t="str">
        <f t="shared" si="25"/>
        <v/>
      </c>
      <c r="AJ335" s="67" t="str">
        <f t="shared" ca="1" si="26"/>
        <v/>
      </c>
      <c r="AK335" s="65" t="str">
        <f t="shared" ca="1" si="27"/>
        <v/>
      </c>
      <c r="AL335" s="65" t="str">
        <f t="shared" ca="1" si="28"/>
        <v/>
      </c>
      <c r="AZ335" s="52" t="str">
        <f>IF(ISNUMBER(SEARCH('Standard Search'!$C$11,HiddenSheet!B335)),HiddenSheet!B335,"")</f>
        <v/>
      </c>
      <c r="BA335" s="52" t="str">
        <f t="array" ref="BA335">IFERROR(INDEX($AZ$2:$AZ$504,SMALL(IF($AZ$2:$AZ$504&lt;&gt;"",ROW($AZ$2:$AZ$504)-ROW($AZ$2)+1,""),ROW(BA335)-ROW($BA$2)+1)),"")</f>
        <v/>
      </c>
    </row>
    <row r="336" spans="1:53">
      <c r="A336" s="60"/>
      <c r="B336" s="60"/>
      <c r="C336" s="60"/>
      <c r="D336" s="62"/>
      <c r="F336" s="52" t="str">
        <f>IFERROR(INDEX('Stage 2 System Breakdown'!$B$12:$B$200,MATCH(0,INDEX(COUNTIF($F$1:F335,'Stage 2 System Breakdown'!$B$12:$B$200),0,0),0)),"")</f>
        <v/>
      </c>
      <c r="G336" s="52" t="str">
        <f>IFERROR(INDEX('Stage 2 System Breakdown'!$D$12:$D$200,MATCH(0,INDEX(COUNTIF($G$1:G335,'Stage 2 System Breakdown'!$D$12:$D$200),0,0),0)),"")</f>
        <v/>
      </c>
      <c r="H336" s="52" t="str">
        <f>IFERROR(INDEX('Stage 2 System Breakdown'!$F$12:$F$200,MATCH(0,INDEX(COUNTIF($H$1:H335,'Stage 2 System Breakdown'!$F$12:$F$200),0,0),0)),"")</f>
        <v/>
      </c>
      <c r="AE336" s="52" t="str">
        <f t="array" ref="AE336">IFERROR(INDEX($AB$2:$AB$504,SMALL(IF($AC$2:$AC$504&lt;&gt;0,ROW($AB$2:$AB$504)-ROW($AB$2)+1),ROWS($AB$2:AB336))),"")</f>
        <v/>
      </c>
      <c r="AF336" s="52" t="str">
        <f t="shared" si="25"/>
        <v/>
      </c>
      <c r="AJ336" s="67" t="str">
        <f t="shared" ca="1" si="26"/>
        <v/>
      </c>
      <c r="AK336" s="65" t="str">
        <f t="shared" ca="1" si="27"/>
        <v/>
      </c>
      <c r="AL336" s="65" t="str">
        <f t="shared" ca="1" si="28"/>
        <v/>
      </c>
      <c r="AZ336" s="52" t="str">
        <f>IF(ISNUMBER(SEARCH('Standard Search'!$C$11,HiddenSheet!B336)),HiddenSheet!B336,"")</f>
        <v/>
      </c>
      <c r="BA336" s="52" t="str">
        <f t="array" ref="BA336">IFERROR(INDEX($AZ$2:$AZ$504,SMALL(IF($AZ$2:$AZ$504&lt;&gt;"",ROW($AZ$2:$AZ$504)-ROW($AZ$2)+1,""),ROW(BA336)-ROW($BA$2)+1)),"")</f>
        <v/>
      </c>
    </row>
    <row r="337" spans="1:53">
      <c r="A337" s="60"/>
      <c r="B337" s="60"/>
      <c r="C337" s="60"/>
      <c r="D337" s="62"/>
      <c r="F337" s="52" t="str">
        <f>IFERROR(INDEX('Stage 2 System Breakdown'!$B$12:$B$200,MATCH(0,INDEX(COUNTIF($F$1:F336,'Stage 2 System Breakdown'!$B$12:$B$200),0,0),0)),"")</f>
        <v/>
      </c>
      <c r="G337" s="52" t="str">
        <f>IFERROR(INDEX('Stage 2 System Breakdown'!$D$12:$D$200,MATCH(0,INDEX(COUNTIF($G$1:G336,'Stage 2 System Breakdown'!$D$12:$D$200),0,0),0)),"")</f>
        <v/>
      </c>
      <c r="H337" s="52" t="str">
        <f>IFERROR(INDEX('Stage 2 System Breakdown'!$F$12:$F$200,MATCH(0,INDEX(COUNTIF($H$1:H336,'Stage 2 System Breakdown'!$F$12:$F$200),0,0),0)),"")</f>
        <v/>
      </c>
      <c r="AE337" s="52" t="str">
        <f t="array" ref="AE337">IFERROR(INDEX($AB$2:$AB$504,SMALL(IF($AC$2:$AC$504&lt;&gt;0,ROW($AB$2:$AB$504)-ROW($AB$2)+1),ROWS($AB$2:AB337))),"")</f>
        <v/>
      </c>
      <c r="AF337" s="52" t="str">
        <f t="shared" si="25"/>
        <v/>
      </c>
      <c r="AJ337" s="67" t="str">
        <f t="shared" ca="1" si="26"/>
        <v/>
      </c>
      <c r="AK337" s="65" t="str">
        <f t="shared" ca="1" si="27"/>
        <v/>
      </c>
      <c r="AL337" s="65" t="str">
        <f t="shared" ca="1" si="28"/>
        <v/>
      </c>
      <c r="AZ337" s="52" t="str">
        <f>IF(ISNUMBER(SEARCH('Standard Search'!$C$11,HiddenSheet!B337)),HiddenSheet!B337,"")</f>
        <v/>
      </c>
      <c r="BA337" s="52" t="str">
        <f t="array" ref="BA337">IFERROR(INDEX($AZ$2:$AZ$504,SMALL(IF($AZ$2:$AZ$504&lt;&gt;"",ROW($AZ$2:$AZ$504)-ROW($AZ$2)+1,""),ROW(BA337)-ROW($BA$2)+1)),"")</f>
        <v/>
      </c>
    </row>
    <row r="338" spans="1:53">
      <c r="A338" s="60"/>
      <c r="B338" s="60"/>
      <c r="C338" s="60"/>
      <c r="D338" s="62"/>
      <c r="F338" s="52" t="str">
        <f>IFERROR(INDEX('Stage 2 System Breakdown'!$B$12:$B$200,MATCH(0,INDEX(COUNTIF($F$1:F337,'Stage 2 System Breakdown'!$B$12:$B$200),0,0),0)),"")</f>
        <v/>
      </c>
      <c r="G338" s="52" t="str">
        <f>IFERROR(INDEX('Stage 2 System Breakdown'!$D$12:$D$200,MATCH(0,INDEX(COUNTIF($G$1:G337,'Stage 2 System Breakdown'!$D$12:$D$200),0,0),0)),"")</f>
        <v/>
      </c>
      <c r="H338" s="52" t="str">
        <f>IFERROR(INDEX('Stage 2 System Breakdown'!$F$12:$F$200,MATCH(0,INDEX(COUNTIF($H$1:H337,'Stage 2 System Breakdown'!$F$12:$F$200),0,0),0)),"")</f>
        <v/>
      </c>
      <c r="AE338" s="52" t="str">
        <f t="array" ref="AE338">IFERROR(INDEX($AB$2:$AB$504,SMALL(IF($AC$2:$AC$504&lt;&gt;0,ROW($AB$2:$AB$504)-ROW($AB$2)+1),ROWS($AB$2:AB338))),"")</f>
        <v/>
      </c>
      <c r="AF338" s="52" t="str">
        <f t="shared" si="25"/>
        <v/>
      </c>
      <c r="AJ338" s="67" t="str">
        <f t="shared" ca="1" si="26"/>
        <v/>
      </c>
      <c r="AK338" s="65" t="str">
        <f t="shared" ca="1" si="27"/>
        <v/>
      </c>
      <c r="AL338" s="65" t="str">
        <f t="shared" ca="1" si="28"/>
        <v/>
      </c>
      <c r="AZ338" s="52" t="str">
        <f>IF(ISNUMBER(SEARCH('Standard Search'!$C$11,HiddenSheet!B338)),HiddenSheet!B338,"")</f>
        <v/>
      </c>
      <c r="BA338" s="52" t="str">
        <f t="array" ref="BA338">IFERROR(INDEX($AZ$2:$AZ$504,SMALL(IF($AZ$2:$AZ$504&lt;&gt;"",ROW($AZ$2:$AZ$504)-ROW($AZ$2)+1,""),ROW(BA338)-ROW($BA$2)+1)),"")</f>
        <v/>
      </c>
    </row>
    <row r="339" spans="1:53">
      <c r="A339" s="60"/>
      <c r="B339" s="60"/>
      <c r="C339" s="60"/>
      <c r="D339" s="62"/>
      <c r="F339" s="52" t="str">
        <f>IFERROR(INDEX('Stage 2 System Breakdown'!$B$12:$B$200,MATCH(0,INDEX(COUNTIF($F$1:F338,'Stage 2 System Breakdown'!$B$12:$B$200),0,0),0)),"")</f>
        <v/>
      </c>
      <c r="G339" s="52" t="str">
        <f>IFERROR(INDEX('Stage 2 System Breakdown'!$D$12:$D$200,MATCH(0,INDEX(COUNTIF($G$1:G338,'Stage 2 System Breakdown'!$D$12:$D$200),0,0),0)),"")</f>
        <v/>
      </c>
      <c r="H339" s="52" t="str">
        <f>IFERROR(INDEX('Stage 2 System Breakdown'!$F$12:$F$200,MATCH(0,INDEX(COUNTIF($H$1:H338,'Stage 2 System Breakdown'!$F$12:$F$200),0,0),0)),"")</f>
        <v/>
      </c>
      <c r="AE339" s="52" t="str">
        <f t="array" ref="AE339">IFERROR(INDEX($AB$2:$AB$504,SMALL(IF($AC$2:$AC$504&lt;&gt;0,ROW($AB$2:$AB$504)-ROW($AB$2)+1),ROWS($AB$2:AB339))),"")</f>
        <v/>
      </c>
      <c r="AF339" s="52" t="str">
        <f t="shared" si="25"/>
        <v/>
      </c>
      <c r="AJ339" s="67" t="str">
        <f t="shared" ca="1" si="26"/>
        <v/>
      </c>
      <c r="AK339" s="65" t="str">
        <f t="shared" ca="1" si="27"/>
        <v/>
      </c>
      <c r="AL339" s="65" t="str">
        <f t="shared" ca="1" si="28"/>
        <v/>
      </c>
      <c r="AZ339" s="52" t="str">
        <f>IF(ISNUMBER(SEARCH('Standard Search'!$C$11,HiddenSheet!B339)),HiddenSheet!B339,"")</f>
        <v/>
      </c>
      <c r="BA339" s="52" t="str">
        <f t="array" ref="BA339">IFERROR(INDEX($AZ$2:$AZ$504,SMALL(IF($AZ$2:$AZ$504&lt;&gt;"",ROW($AZ$2:$AZ$504)-ROW($AZ$2)+1,""),ROW(BA339)-ROW($BA$2)+1)),"")</f>
        <v/>
      </c>
    </row>
    <row r="340" spans="1:53">
      <c r="A340" s="60"/>
      <c r="B340" s="60"/>
      <c r="C340" s="60"/>
      <c r="D340" s="62"/>
      <c r="F340" s="52" t="str">
        <f>IFERROR(INDEX('Stage 2 System Breakdown'!$B$12:$B$200,MATCH(0,INDEX(COUNTIF($F$1:F339,'Stage 2 System Breakdown'!$B$12:$B$200),0,0),0)),"")</f>
        <v/>
      </c>
      <c r="G340" s="52" t="str">
        <f>IFERROR(INDEX('Stage 2 System Breakdown'!$D$12:$D$200,MATCH(0,INDEX(COUNTIF($G$1:G339,'Stage 2 System Breakdown'!$D$12:$D$200),0,0),0)),"")</f>
        <v/>
      </c>
      <c r="H340" s="52" t="str">
        <f>IFERROR(INDEX('Stage 2 System Breakdown'!$F$12:$F$200,MATCH(0,INDEX(COUNTIF($H$1:H339,'Stage 2 System Breakdown'!$F$12:$F$200),0,0),0)),"")</f>
        <v/>
      </c>
      <c r="AE340" s="52" t="str">
        <f t="array" ref="AE340">IFERROR(INDEX($AB$2:$AB$504,SMALL(IF($AC$2:$AC$504&lt;&gt;0,ROW($AB$2:$AB$504)-ROW($AB$2)+1),ROWS($AB$2:AB340))),"")</f>
        <v/>
      </c>
      <c r="AF340" s="52" t="str">
        <f t="shared" si="25"/>
        <v/>
      </c>
      <c r="AJ340" s="67" t="str">
        <f t="shared" ca="1" si="26"/>
        <v/>
      </c>
      <c r="AK340" s="65" t="str">
        <f t="shared" ca="1" si="27"/>
        <v/>
      </c>
      <c r="AL340" s="65" t="str">
        <f t="shared" ca="1" si="28"/>
        <v/>
      </c>
      <c r="AZ340" s="52" t="str">
        <f>IF(ISNUMBER(SEARCH('Standard Search'!$C$11,HiddenSheet!B340)),HiddenSheet!B340,"")</f>
        <v/>
      </c>
      <c r="BA340" s="52" t="str">
        <f t="array" ref="BA340">IFERROR(INDEX($AZ$2:$AZ$504,SMALL(IF($AZ$2:$AZ$504&lt;&gt;"",ROW($AZ$2:$AZ$504)-ROW($AZ$2)+1,""),ROW(BA340)-ROW($BA$2)+1)),"")</f>
        <v/>
      </c>
    </row>
    <row r="341" spans="1:53">
      <c r="A341" s="60"/>
      <c r="B341" s="60"/>
      <c r="C341" s="60"/>
      <c r="D341" s="62"/>
      <c r="F341" s="52" t="str">
        <f>IFERROR(INDEX('Stage 2 System Breakdown'!$B$12:$B$200,MATCH(0,INDEX(COUNTIF($F$1:F340,'Stage 2 System Breakdown'!$B$12:$B$200),0,0),0)),"")</f>
        <v/>
      </c>
      <c r="G341" s="52" t="str">
        <f>IFERROR(INDEX('Stage 2 System Breakdown'!$D$12:$D$200,MATCH(0,INDEX(COUNTIF($G$1:G340,'Stage 2 System Breakdown'!$D$12:$D$200),0,0),0)),"")</f>
        <v/>
      </c>
      <c r="H341" s="52" t="str">
        <f>IFERROR(INDEX('Stage 2 System Breakdown'!$F$12:$F$200,MATCH(0,INDEX(COUNTIF($H$1:H340,'Stage 2 System Breakdown'!$F$12:$F$200),0,0),0)),"")</f>
        <v/>
      </c>
      <c r="AE341" s="52" t="str">
        <f t="array" ref="AE341">IFERROR(INDEX($AB$2:$AB$504,SMALL(IF($AC$2:$AC$504&lt;&gt;0,ROW($AB$2:$AB$504)-ROW($AB$2)+1),ROWS($AB$2:AB341))),"")</f>
        <v/>
      </c>
      <c r="AF341" s="52" t="str">
        <f t="shared" si="25"/>
        <v/>
      </c>
      <c r="AJ341" s="67" t="str">
        <f t="shared" ca="1" si="26"/>
        <v/>
      </c>
      <c r="AK341" s="65" t="str">
        <f t="shared" ca="1" si="27"/>
        <v/>
      </c>
      <c r="AL341" s="65" t="str">
        <f t="shared" ca="1" si="28"/>
        <v/>
      </c>
      <c r="AZ341" s="52" t="str">
        <f>IF(ISNUMBER(SEARCH('Standard Search'!$C$11,HiddenSheet!B341)),HiddenSheet!B341,"")</f>
        <v/>
      </c>
      <c r="BA341" s="52" t="str">
        <f t="array" ref="BA341">IFERROR(INDEX($AZ$2:$AZ$504,SMALL(IF($AZ$2:$AZ$504&lt;&gt;"",ROW($AZ$2:$AZ$504)-ROW($AZ$2)+1,""),ROW(BA341)-ROW($BA$2)+1)),"")</f>
        <v/>
      </c>
    </row>
    <row r="342" spans="1:53">
      <c r="A342" s="60"/>
      <c r="B342" s="60"/>
      <c r="C342" s="60"/>
      <c r="D342" s="62"/>
      <c r="F342" s="52" t="str">
        <f>IFERROR(INDEX('Stage 2 System Breakdown'!$B$12:$B$200,MATCH(0,INDEX(COUNTIF($F$1:F341,'Stage 2 System Breakdown'!$B$12:$B$200),0,0),0)),"")</f>
        <v/>
      </c>
      <c r="G342" s="52" t="str">
        <f>IFERROR(INDEX('Stage 2 System Breakdown'!$D$12:$D$200,MATCH(0,INDEX(COUNTIF($G$1:G341,'Stage 2 System Breakdown'!$D$12:$D$200),0,0),0)),"")</f>
        <v/>
      </c>
      <c r="H342" s="52" t="str">
        <f>IFERROR(INDEX('Stage 2 System Breakdown'!$F$12:$F$200,MATCH(0,INDEX(COUNTIF($H$1:H341,'Stage 2 System Breakdown'!$F$12:$F$200),0,0),0)),"")</f>
        <v/>
      </c>
      <c r="AE342" s="52" t="str">
        <f t="array" ref="AE342">IFERROR(INDEX($AB$2:$AB$504,SMALL(IF($AC$2:$AC$504&lt;&gt;0,ROW($AB$2:$AB$504)-ROW($AB$2)+1),ROWS($AB$2:AB342))),"")</f>
        <v/>
      </c>
      <c r="AF342" s="52" t="str">
        <f t="shared" si="25"/>
        <v/>
      </c>
      <c r="AJ342" s="67" t="str">
        <f t="shared" ca="1" si="26"/>
        <v/>
      </c>
      <c r="AK342" s="65" t="str">
        <f t="shared" ca="1" si="27"/>
        <v/>
      </c>
      <c r="AL342" s="65" t="str">
        <f t="shared" ca="1" si="28"/>
        <v/>
      </c>
      <c r="AZ342" s="52" t="str">
        <f>IF(ISNUMBER(SEARCH('Standard Search'!$C$11,HiddenSheet!B342)),HiddenSheet!B342,"")</f>
        <v/>
      </c>
      <c r="BA342" s="52" t="str">
        <f t="array" ref="BA342">IFERROR(INDEX($AZ$2:$AZ$504,SMALL(IF($AZ$2:$AZ$504&lt;&gt;"",ROW($AZ$2:$AZ$504)-ROW($AZ$2)+1,""),ROW(BA342)-ROW($BA$2)+1)),"")</f>
        <v/>
      </c>
    </row>
    <row r="343" spans="1:53">
      <c r="A343" s="60"/>
      <c r="B343" s="60"/>
      <c r="C343" s="60"/>
      <c r="D343" s="62"/>
      <c r="F343" s="52" t="str">
        <f>IFERROR(INDEX('Stage 2 System Breakdown'!$B$12:$B$200,MATCH(0,INDEX(COUNTIF($F$1:F342,'Stage 2 System Breakdown'!$B$12:$B$200),0,0),0)),"")</f>
        <v/>
      </c>
      <c r="G343" s="52" t="str">
        <f>IFERROR(INDEX('Stage 2 System Breakdown'!$D$12:$D$200,MATCH(0,INDEX(COUNTIF($G$1:G342,'Stage 2 System Breakdown'!$D$12:$D$200),0,0),0)),"")</f>
        <v/>
      </c>
      <c r="H343" s="52" t="str">
        <f>IFERROR(INDEX('Stage 2 System Breakdown'!$F$12:$F$200,MATCH(0,INDEX(COUNTIF($H$1:H342,'Stage 2 System Breakdown'!$F$12:$F$200),0,0),0)),"")</f>
        <v/>
      </c>
      <c r="AE343" s="52" t="str">
        <f t="array" ref="AE343">IFERROR(INDEX($AB$2:$AB$504,SMALL(IF($AC$2:$AC$504&lt;&gt;0,ROW($AB$2:$AB$504)-ROW($AB$2)+1),ROWS($AB$2:AB343))),"")</f>
        <v/>
      </c>
      <c r="AF343" s="52" t="str">
        <f t="shared" si="25"/>
        <v/>
      </c>
      <c r="AJ343" s="67" t="str">
        <f t="shared" ca="1" si="26"/>
        <v/>
      </c>
      <c r="AK343" s="65" t="str">
        <f t="shared" ca="1" si="27"/>
        <v/>
      </c>
      <c r="AL343" s="65" t="str">
        <f t="shared" ca="1" si="28"/>
        <v/>
      </c>
      <c r="AZ343" s="52" t="str">
        <f>IF(ISNUMBER(SEARCH('Standard Search'!$C$11,HiddenSheet!B343)),HiddenSheet!B343,"")</f>
        <v/>
      </c>
      <c r="BA343" s="52" t="str">
        <f t="array" ref="BA343">IFERROR(INDEX($AZ$2:$AZ$504,SMALL(IF($AZ$2:$AZ$504&lt;&gt;"",ROW($AZ$2:$AZ$504)-ROW($AZ$2)+1,""),ROW(BA343)-ROW($BA$2)+1)),"")</f>
        <v/>
      </c>
    </row>
    <row r="344" spans="1:53">
      <c r="A344" s="60"/>
      <c r="B344" s="60"/>
      <c r="C344" s="60"/>
      <c r="D344" s="62"/>
      <c r="F344" s="52" t="str">
        <f>IFERROR(INDEX('Stage 2 System Breakdown'!$B$12:$B$200,MATCH(0,INDEX(COUNTIF($F$1:F343,'Stage 2 System Breakdown'!$B$12:$B$200),0,0),0)),"")</f>
        <v/>
      </c>
      <c r="G344" s="52" t="str">
        <f>IFERROR(INDEX('Stage 2 System Breakdown'!$D$12:$D$200,MATCH(0,INDEX(COUNTIF($G$1:G343,'Stage 2 System Breakdown'!$D$12:$D$200),0,0),0)),"")</f>
        <v/>
      </c>
      <c r="H344" s="52" t="str">
        <f>IFERROR(INDEX('Stage 2 System Breakdown'!$F$12:$F$200,MATCH(0,INDEX(COUNTIF($H$1:H343,'Stage 2 System Breakdown'!$F$12:$F$200),0,0),0)),"")</f>
        <v/>
      </c>
      <c r="AE344" s="52" t="str">
        <f t="array" ref="AE344">IFERROR(INDEX($AB$2:$AB$504,SMALL(IF($AC$2:$AC$504&lt;&gt;0,ROW($AB$2:$AB$504)-ROW($AB$2)+1),ROWS($AB$2:AB344))),"")</f>
        <v/>
      </c>
      <c r="AF344" s="52" t="str">
        <f t="shared" si="25"/>
        <v/>
      </c>
      <c r="AJ344" s="67" t="str">
        <f t="shared" ca="1" si="26"/>
        <v/>
      </c>
      <c r="AK344" s="65" t="str">
        <f t="shared" ca="1" si="27"/>
        <v/>
      </c>
      <c r="AL344" s="65" t="str">
        <f t="shared" ca="1" si="28"/>
        <v/>
      </c>
      <c r="AZ344" s="52" t="str">
        <f>IF(ISNUMBER(SEARCH('Standard Search'!$C$11,HiddenSheet!B344)),HiddenSheet!B344,"")</f>
        <v/>
      </c>
      <c r="BA344" s="52" t="str">
        <f t="array" ref="BA344">IFERROR(INDEX($AZ$2:$AZ$504,SMALL(IF($AZ$2:$AZ$504&lt;&gt;"",ROW($AZ$2:$AZ$504)-ROW($AZ$2)+1,""),ROW(BA344)-ROW($BA$2)+1)),"")</f>
        <v/>
      </c>
    </row>
    <row r="345" spans="1:53">
      <c r="A345" s="60"/>
      <c r="B345" s="60"/>
      <c r="C345" s="60"/>
      <c r="D345" s="62"/>
      <c r="F345" s="52" t="str">
        <f>IFERROR(INDEX('Stage 2 System Breakdown'!$B$12:$B$200,MATCH(0,INDEX(COUNTIF($F$1:F344,'Stage 2 System Breakdown'!$B$12:$B$200),0,0),0)),"")</f>
        <v/>
      </c>
      <c r="G345" s="52" t="str">
        <f>IFERROR(INDEX('Stage 2 System Breakdown'!$D$12:$D$200,MATCH(0,INDEX(COUNTIF($G$1:G344,'Stage 2 System Breakdown'!$D$12:$D$200),0,0),0)),"")</f>
        <v/>
      </c>
      <c r="H345" s="52" t="str">
        <f>IFERROR(INDEX('Stage 2 System Breakdown'!$F$12:$F$200,MATCH(0,INDEX(COUNTIF($H$1:H344,'Stage 2 System Breakdown'!$F$12:$F$200),0,0),0)),"")</f>
        <v/>
      </c>
      <c r="AE345" s="52" t="str">
        <f t="array" ref="AE345">IFERROR(INDEX($AB$2:$AB$504,SMALL(IF($AC$2:$AC$504&lt;&gt;0,ROW($AB$2:$AB$504)-ROW($AB$2)+1),ROWS($AB$2:AB345))),"")</f>
        <v/>
      </c>
      <c r="AF345" s="52" t="str">
        <f t="shared" si="25"/>
        <v/>
      </c>
      <c r="AJ345" s="67" t="str">
        <f t="shared" ca="1" si="26"/>
        <v/>
      </c>
      <c r="AK345" s="65" t="str">
        <f t="shared" ca="1" si="27"/>
        <v/>
      </c>
      <c r="AL345" s="65" t="str">
        <f t="shared" ca="1" si="28"/>
        <v/>
      </c>
      <c r="AZ345" s="52" t="str">
        <f>IF(ISNUMBER(SEARCH('Standard Search'!$C$11,HiddenSheet!B345)),HiddenSheet!B345,"")</f>
        <v/>
      </c>
      <c r="BA345" s="52" t="str">
        <f t="array" ref="BA345">IFERROR(INDEX($AZ$2:$AZ$504,SMALL(IF($AZ$2:$AZ$504&lt;&gt;"",ROW($AZ$2:$AZ$504)-ROW($AZ$2)+1,""),ROW(BA345)-ROW($BA$2)+1)),"")</f>
        <v/>
      </c>
    </row>
    <row r="346" spans="1:53">
      <c r="A346" s="60"/>
      <c r="B346" s="60"/>
      <c r="C346" s="60"/>
      <c r="D346" s="62"/>
      <c r="F346" s="52" t="str">
        <f>IFERROR(INDEX('Stage 2 System Breakdown'!$B$12:$B$200,MATCH(0,INDEX(COUNTIF($F$1:F345,'Stage 2 System Breakdown'!$B$12:$B$200),0,0),0)),"")</f>
        <v/>
      </c>
      <c r="G346" s="52" t="str">
        <f>IFERROR(INDEX('Stage 2 System Breakdown'!$D$12:$D$200,MATCH(0,INDEX(COUNTIF($G$1:G345,'Stage 2 System Breakdown'!$D$12:$D$200),0,0),0)),"")</f>
        <v/>
      </c>
      <c r="H346" s="52" t="str">
        <f>IFERROR(INDEX('Stage 2 System Breakdown'!$F$12:$F$200,MATCH(0,INDEX(COUNTIF($H$1:H345,'Stage 2 System Breakdown'!$F$12:$F$200),0,0),0)),"")</f>
        <v/>
      </c>
      <c r="AE346" s="52" t="str">
        <f t="array" ref="AE346">IFERROR(INDEX($AB$2:$AB$504,SMALL(IF($AC$2:$AC$504&lt;&gt;0,ROW($AB$2:$AB$504)-ROW($AB$2)+1),ROWS($AB$2:AB346))),"")</f>
        <v/>
      </c>
      <c r="AF346" s="52" t="str">
        <f t="shared" si="25"/>
        <v/>
      </c>
      <c r="AJ346" s="67" t="str">
        <f t="shared" ca="1" si="26"/>
        <v/>
      </c>
      <c r="AK346" s="65" t="str">
        <f t="shared" ca="1" si="27"/>
        <v/>
      </c>
      <c r="AL346" s="65" t="str">
        <f t="shared" ca="1" si="28"/>
        <v/>
      </c>
      <c r="AZ346" s="52" t="str">
        <f>IF(ISNUMBER(SEARCH('Standard Search'!$C$11,HiddenSheet!B346)),HiddenSheet!B346,"")</f>
        <v/>
      </c>
      <c r="BA346" s="52" t="str">
        <f t="array" ref="BA346">IFERROR(INDEX($AZ$2:$AZ$504,SMALL(IF($AZ$2:$AZ$504&lt;&gt;"",ROW($AZ$2:$AZ$504)-ROW($AZ$2)+1,""),ROW(BA346)-ROW($BA$2)+1)),"")</f>
        <v/>
      </c>
    </row>
    <row r="347" spans="1:53">
      <c r="A347" s="60"/>
      <c r="B347" s="60"/>
      <c r="C347" s="60"/>
      <c r="D347" s="62"/>
      <c r="F347" s="52" t="str">
        <f>IFERROR(INDEX('Stage 2 System Breakdown'!$B$12:$B$200,MATCH(0,INDEX(COUNTIF($F$1:F346,'Stage 2 System Breakdown'!$B$12:$B$200),0,0),0)),"")</f>
        <v/>
      </c>
      <c r="G347" s="52" t="str">
        <f>IFERROR(INDEX('Stage 2 System Breakdown'!$D$12:$D$200,MATCH(0,INDEX(COUNTIF($G$1:G346,'Stage 2 System Breakdown'!$D$12:$D$200),0,0),0)),"")</f>
        <v/>
      </c>
      <c r="H347" s="52" t="str">
        <f>IFERROR(INDEX('Stage 2 System Breakdown'!$F$12:$F$200,MATCH(0,INDEX(COUNTIF($H$1:H346,'Stage 2 System Breakdown'!$F$12:$F$200),0,0),0)),"")</f>
        <v/>
      </c>
      <c r="AE347" s="52" t="str">
        <f t="array" ref="AE347">IFERROR(INDEX($AB$2:$AB$504,SMALL(IF($AC$2:$AC$504&lt;&gt;0,ROW($AB$2:$AB$504)-ROW($AB$2)+1),ROWS($AB$2:AB347))),"")</f>
        <v/>
      </c>
      <c r="AF347" s="52" t="str">
        <f t="shared" si="25"/>
        <v/>
      </c>
      <c r="AJ347" s="67" t="str">
        <f t="shared" ca="1" si="26"/>
        <v/>
      </c>
      <c r="AK347" s="65" t="str">
        <f t="shared" ca="1" si="27"/>
        <v/>
      </c>
      <c r="AL347" s="65" t="str">
        <f t="shared" ca="1" si="28"/>
        <v/>
      </c>
      <c r="AZ347" s="52" t="str">
        <f>IF(ISNUMBER(SEARCH('Standard Search'!$C$11,HiddenSheet!B347)),HiddenSheet!B347,"")</f>
        <v/>
      </c>
      <c r="BA347" s="52" t="str">
        <f t="array" ref="BA347">IFERROR(INDEX($AZ$2:$AZ$504,SMALL(IF($AZ$2:$AZ$504&lt;&gt;"",ROW($AZ$2:$AZ$504)-ROW($AZ$2)+1,""),ROW(BA347)-ROW($BA$2)+1)),"")</f>
        <v/>
      </c>
    </row>
    <row r="348" spans="1:53">
      <c r="A348" s="60"/>
      <c r="B348" s="60"/>
      <c r="C348" s="60"/>
      <c r="D348" s="62"/>
      <c r="F348" s="52" t="str">
        <f>IFERROR(INDEX('Stage 2 System Breakdown'!$B$12:$B$200,MATCH(0,INDEX(COUNTIF($F$1:F347,'Stage 2 System Breakdown'!$B$12:$B$200),0,0),0)),"")</f>
        <v/>
      </c>
      <c r="G348" s="52" t="str">
        <f>IFERROR(INDEX('Stage 2 System Breakdown'!$D$12:$D$200,MATCH(0,INDEX(COUNTIF($G$1:G347,'Stage 2 System Breakdown'!$D$12:$D$200),0,0),0)),"")</f>
        <v/>
      </c>
      <c r="H348" s="52" t="str">
        <f>IFERROR(INDEX('Stage 2 System Breakdown'!$F$12:$F$200,MATCH(0,INDEX(COUNTIF($H$1:H347,'Stage 2 System Breakdown'!$F$12:$F$200),0,0),0)),"")</f>
        <v/>
      </c>
      <c r="AE348" s="52" t="str">
        <f t="array" ref="AE348">IFERROR(INDEX($AB$2:$AB$504,SMALL(IF($AC$2:$AC$504&lt;&gt;0,ROW($AB$2:$AB$504)-ROW($AB$2)+1),ROWS($AB$2:AB348))),"")</f>
        <v/>
      </c>
      <c r="AF348" s="52" t="str">
        <f t="shared" si="25"/>
        <v/>
      </c>
      <c r="AJ348" s="67" t="str">
        <f t="shared" ca="1" si="26"/>
        <v/>
      </c>
      <c r="AK348" s="65" t="str">
        <f t="shared" ca="1" si="27"/>
        <v/>
      </c>
      <c r="AL348" s="65" t="str">
        <f t="shared" ca="1" si="28"/>
        <v/>
      </c>
      <c r="AZ348" s="52" t="str">
        <f>IF(ISNUMBER(SEARCH('Standard Search'!$C$11,HiddenSheet!B348)),HiddenSheet!B348,"")</f>
        <v/>
      </c>
      <c r="BA348" s="52" t="str">
        <f t="array" ref="BA348">IFERROR(INDEX($AZ$2:$AZ$504,SMALL(IF($AZ$2:$AZ$504&lt;&gt;"",ROW($AZ$2:$AZ$504)-ROW($AZ$2)+1,""),ROW(BA348)-ROW($BA$2)+1)),"")</f>
        <v/>
      </c>
    </row>
    <row r="349" spans="1:53">
      <c r="A349" s="60"/>
      <c r="B349" s="60"/>
      <c r="C349" s="60"/>
      <c r="D349" s="62"/>
      <c r="F349" s="52" t="str">
        <f>IFERROR(INDEX('Stage 2 System Breakdown'!$B$12:$B$200,MATCH(0,INDEX(COUNTIF($F$1:F348,'Stage 2 System Breakdown'!$B$12:$B$200),0,0),0)),"")</f>
        <v/>
      </c>
      <c r="G349" s="52" t="str">
        <f>IFERROR(INDEX('Stage 2 System Breakdown'!$D$12:$D$200,MATCH(0,INDEX(COUNTIF($G$1:G348,'Stage 2 System Breakdown'!$D$12:$D$200),0,0),0)),"")</f>
        <v/>
      </c>
      <c r="H349" s="52" t="str">
        <f>IFERROR(INDEX('Stage 2 System Breakdown'!$F$12:$F$200,MATCH(0,INDEX(COUNTIF($H$1:H348,'Stage 2 System Breakdown'!$F$12:$F$200),0,0),0)),"")</f>
        <v/>
      </c>
      <c r="AE349" s="52" t="str">
        <f t="array" ref="AE349">IFERROR(INDEX($AB$2:$AB$504,SMALL(IF($AC$2:$AC$504&lt;&gt;0,ROW($AB$2:$AB$504)-ROW($AB$2)+1),ROWS($AB$2:AB349))),"")</f>
        <v/>
      </c>
      <c r="AF349" s="52" t="str">
        <f t="shared" si="25"/>
        <v/>
      </c>
      <c r="AJ349" s="67" t="str">
        <f t="shared" ca="1" si="26"/>
        <v/>
      </c>
      <c r="AK349" s="65" t="str">
        <f t="shared" ca="1" si="27"/>
        <v/>
      </c>
      <c r="AL349" s="65" t="str">
        <f t="shared" ca="1" si="28"/>
        <v/>
      </c>
      <c r="AZ349" s="52" t="str">
        <f>IF(ISNUMBER(SEARCH('Standard Search'!$C$11,HiddenSheet!B349)),HiddenSheet!B349,"")</f>
        <v/>
      </c>
      <c r="BA349" s="52" t="str">
        <f t="array" ref="BA349">IFERROR(INDEX($AZ$2:$AZ$504,SMALL(IF($AZ$2:$AZ$504&lt;&gt;"",ROW($AZ$2:$AZ$504)-ROW($AZ$2)+1,""),ROW(BA349)-ROW($BA$2)+1)),"")</f>
        <v/>
      </c>
    </row>
    <row r="350" spans="1:53">
      <c r="A350" s="60"/>
      <c r="B350" s="60"/>
      <c r="C350" s="60"/>
      <c r="D350" s="62"/>
      <c r="F350" s="52" t="str">
        <f>IFERROR(INDEX('Stage 2 System Breakdown'!$B$12:$B$200,MATCH(0,INDEX(COUNTIF($F$1:F349,'Stage 2 System Breakdown'!$B$12:$B$200),0,0),0)),"")</f>
        <v/>
      </c>
      <c r="G350" s="52" t="str">
        <f>IFERROR(INDEX('Stage 2 System Breakdown'!$D$12:$D$200,MATCH(0,INDEX(COUNTIF($G$1:G349,'Stage 2 System Breakdown'!$D$12:$D$200),0,0),0)),"")</f>
        <v/>
      </c>
      <c r="H350" s="52" t="str">
        <f>IFERROR(INDEX('Stage 2 System Breakdown'!$F$12:$F$200,MATCH(0,INDEX(COUNTIF($H$1:H349,'Stage 2 System Breakdown'!$F$12:$F$200),0,0),0)),"")</f>
        <v/>
      </c>
      <c r="AE350" s="52" t="str">
        <f t="array" ref="AE350">IFERROR(INDEX($AB$2:$AB$504,SMALL(IF($AC$2:$AC$504&lt;&gt;0,ROW($AB$2:$AB$504)-ROW($AB$2)+1),ROWS($AB$2:AB350))),"")</f>
        <v/>
      </c>
      <c r="AF350" s="52" t="str">
        <f t="shared" si="25"/>
        <v/>
      </c>
      <c r="AJ350" s="67" t="str">
        <f t="shared" ca="1" si="26"/>
        <v/>
      </c>
      <c r="AK350" s="65" t="str">
        <f t="shared" ca="1" si="27"/>
        <v/>
      </c>
      <c r="AL350" s="65" t="str">
        <f t="shared" ca="1" si="28"/>
        <v/>
      </c>
      <c r="AZ350" s="52" t="str">
        <f>IF(ISNUMBER(SEARCH('Standard Search'!$C$11,HiddenSheet!B350)),HiddenSheet!B350,"")</f>
        <v/>
      </c>
      <c r="BA350" s="52" t="str">
        <f t="array" ref="BA350">IFERROR(INDEX($AZ$2:$AZ$504,SMALL(IF($AZ$2:$AZ$504&lt;&gt;"",ROW($AZ$2:$AZ$504)-ROW($AZ$2)+1,""),ROW(BA350)-ROW($BA$2)+1)),"")</f>
        <v/>
      </c>
    </row>
    <row r="351" spans="1:53">
      <c r="A351" s="60"/>
      <c r="B351" s="60"/>
      <c r="C351" s="60"/>
      <c r="D351" s="62"/>
      <c r="F351" s="52" t="str">
        <f>IFERROR(INDEX('Stage 2 System Breakdown'!$B$12:$B$200,MATCH(0,INDEX(COUNTIF($F$1:F350,'Stage 2 System Breakdown'!$B$12:$B$200),0,0),0)),"")</f>
        <v/>
      </c>
      <c r="G351" s="52" t="str">
        <f>IFERROR(INDEX('Stage 2 System Breakdown'!$D$12:$D$200,MATCH(0,INDEX(COUNTIF($G$1:G350,'Stage 2 System Breakdown'!$D$12:$D$200),0,0),0)),"")</f>
        <v/>
      </c>
      <c r="H351" s="52" t="str">
        <f>IFERROR(INDEX('Stage 2 System Breakdown'!$F$12:$F$200,MATCH(0,INDEX(COUNTIF($H$1:H350,'Stage 2 System Breakdown'!$F$12:$F$200),0,0),0)),"")</f>
        <v/>
      </c>
      <c r="AE351" s="52" t="str">
        <f t="array" ref="AE351">IFERROR(INDEX($AB$2:$AB$504,SMALL(IF($AC$2:$AC$504&lt;&gt;0,ROW($AB$2:$AB$504)-ROW($AB$2)+1),ROWS($AB$2:AB351))),"")</f>
        <v/>
      </c>
      <c r="AF351" s="52" t="str">
        <f t="shared" si="25"/>
        <v/>
      </c>
      <c r="AJ351" s="67" t="str">
        <f t="shared" ca="1" si="26"/>
        <v/>
      </c>
      <c r="AK351" s="65" t="str">
        <f t="shared" ca="1" si="27"/>
        <v/>
      </c>
      <c r="AL351" s="65" t="str">
        <f t="shared" ca="1" si="28"/>
        <v/>
      </c>
      <c r="AZ351" s="52" t="str">
        <f>IF(ISNUMBER(SEARCH('Standard Search'!$C$11,HiddenSheet!B351)),HiddenSheet!B351,"")</f>
        <v/>
      </c>
      <c r="BA351" s="52" t="str">
        <f t="array" ref="BA351">IFERROR(INDEX($AZ$2:$AZ$504,SMALL(IF($AZ$2:$AZ$504&lt;&gt;"",ROW($AZ$2:$AZ$504)-ROW($AZ$2)+1,""),ROW(BA351)-ROW($BA$2)+1)),"")</f>
        <v/>
      </c>
    </row>
    <row r="352" spans="1:53">
      <c r="A352" s="60"/>
      <c r="B352" s="60"/>
      <c r="C352" s="60"/>
      <c r="D352" s="62"/>
      <c r="F352" s="52" t="str">
        <f>IFERROR(INDEX('Stage 2 System Breakdown'!$B$12:$B$200,MATCH(0,INDEX(COUNTIF($F$1:F351,'Stage 2 System Breakdown'!$B$12:$B$200),0,0),0)),"")</f>
        <v/>
      </c>
      <c r="G352" s="52" t="str">
        <f>IFERROR(INDEX('Stage 2 System Breakdown'!$D$12:$D$200,MATCH(0,INDEX(COUNTIF($G$1:G351,'Stage 2 System Breakdown'!$D$12:$D$200),0,0),0)),"")</f>
        <v/>
      </c>
      <c r="H352" s="52" t="str">
        <f>IFERROR(INDEX('Stage 2 System Breakdown'!$F$12:$F$200,MATCH(0,INDEX(COUNTIF($H$1:H351,'Stage 2 System Breakdown'!$F$12:$F$200),0,0),0)),"")</f>
        <v/>
      </c>
      <c r="AE352" s="52" t="str">
        <f t="array" ref="AE352">IFERROR(INDEX($AB$2:$AB$504,SMALL(IF($AC$2:$AC$504&lt;&gt;0,ROW($AB$2:$AB$504)-ROW($AB$2)+1),ROWS($AB$2:AB352))),"")</f>
        <v/>
      </c>
      <c r="AF352" s="52" t="str">
        <f t="shared" si="25"/>
        <v/>
      </c>
      <c r="AJ352" s="67" t="str">
        <f t="shared" ca="1" si="26"/>
        <v/>
      </c>
      <c r="AK352" s="65" t="str">
        <f t="shared" ca="1" si="27"/>
        <v/>
      </c>
      <c r="AL352" s="65" t="str">
        <f t="shared" ca="1" si="28"/>
        <v/>
      </c>
      <c r="AZ352" s="52" t="str">
        <f>IF(ISNUMBER(SEARCH('Standard Search'!$C$11,HiddenSheet!B352)),HiddenSheet!B352,"")</f>
        <v/>
      </c>
      <c r="BA352" s="52" t="str">
        <f t="array" ref="BA352">IFERROR(INDEX($AZ$2:$AZ$504,SMALL(IF($AZ$2:$AZ$504&lt;&gt;"",ROW($AZ$2:$AZ$504)-ROW($AZ$2)+1,""),ROW(BA352)-ROW($BA$2)+1)),"")</f>
        <v/>
      </c>
    </row>
    <row r="353" spans="1:53">
      <c r="A353" s="60"/>
      <c r="B353" s="60"/>
      <c r="C353" s="60"/>
      <c r="D353" s="62"/>
      <c r="F353" s="52" t="str">
        <f>IFERROR(INDEX('Stage 2 System Breakdown'!$B$12:$B$200,MATCH(0,INDEX(COUNTIF($F$1:F352,'Stage 2 System Breakdown'!$B$12:$B$200),0,0),0)),"")</f>
        <v/>
      </c>
      <c r="G353" s="52" t="str">
        <f>IFERROR(INDEX('Stage 2 System Breakdown'!$D$12:$D$200,MATCH(0,INDEX(COUNTIF($G$1:G352,'Stage 2 System Breakdown'!$D$12:$D$200),0,0),0)),"")</f>
        <v/>
      </c>
      <c r="H353" s="52" t="str">
        <f>IFERROR(INDEX('Stage 2 System Breakdown'!$F$12:$F$200,MATCH(0,INDEX(COUNTIF($H$1:H352,'Stage 2 System Breakdown'!$F$12:$F$200),0,0),0)),"")</f>
        <v/>
      </c>
      <c r="AE353" s="52" t="str">
        <f t="array" ref="AE353">IFERROR(INDEX($AB$2:$AB$504,SMALL(IF($AC$2:$AC$504&lt;&gt;0,ROW($AB$2:$AB$504)-ROW($AB$2)+1),ROWS($AB$2:AB353))),"")</f>
        <v/>
      </c>
      <c r="AF353" s="52" t="str">
        <f t="shared" si="25"/>
        <v/>
      </c>
      <c r="AJ353" s="67" t="str">
        <f t="shared" ca="1" si="26"/>
        <v/>
      </c>
      <c r="AK353" s="65" t="str">
        <f t="shared" ca="1" si="27"/>
        <v/>
      </c>
      <c r="AL353" s="65" t="str">
        <f t="shared" ca="1" si="28"/>
        <v/>
      </c>
      <c r="AZ353" s="52" t="str">
        <f>IF(ISNUMBER(SEARCH('Standard Search'!$C$11,HiddenSheet!B353)),HiddenSheet!B353,"")</f>
        <v/>
      </c>
      <c r="BA353" s="52" t="str">
        <f t="array" ref="BA353">IFERROR(INDEX($AZ$2:$AZ$504,SMALL(IF($AZ$2:$AZ$504&lt;&gt;"",ROW($AZ$2:$AZ$504)-ROW($AZ$2)+1,""),ROW(BA353)-ROW($BA$2)+1)),"")</f>
        <v/>
      </c>
    </row>
    <row r="354" spans="1:53">
      <c r="A354" s="60"/>
      <c r="B354" s="60"/>
      <c r="C354" s="60"/>
      <c r="D354" s="62"/>
      <c r="F354" s="52" t="str">
        <f>IFERROR(INDEX('Stage 2 System Breakdown'!$B$12:$B$200,MATCH(0,INDEX(COUNTIF($F$1:F353,'Stage 2 System Breakdown'!$B$12:$B$200),0,0),0)),"")</f>
        <v/>
      </c>
      <c r="G354" s="52" t="str">
        <f>IFERROR(INDEX('Stage 2 System Breakdown'!$D$12:$D$200,MATCH(0,INDEX(COUNTIF($G$1:G353,'Stage 2 System Breakdown'!$D$12:$D$200),0,0),0)),"")</f>
        <v/>
      </c>
      <c r="H354" s="52" t="str">
        <f>IFERROR(INDEX('Stage 2 System Breakdown'!$F$12:$F$200,MATCH(0,INDEX(COUNTIF($H$1:H353,'Stage 2 System Breakdown'!$F$12:$F$200),0,0),0)),"")</f>
        <v/>
      </c>
      <c r="AE354" s="52" t="str">
        <f t="array" ref="AE354">IFERROR(INDEX($AB$2:$AB$504,SMALL(IF($AC$2:$AC$504&lt;&gt;0,ROW($AB$2:$AB$504)-ROW($AB$2)+1),ROWS($AB$2:AB354))),"")</f>
        <v/>
      </c>
      <c r="AF354" s="52" t="str">
        <f t="shared" si="25"/>
        <v/>
      </c>
      <c r="AJ354" s="67" t="str">
        <f t="shared" ca="1" si="26"/>
        <v/>
      </c>
      <c r="AK354" s="65" t="str">
        <f t="shared" ca="1" si="27"/>
        <v/>
      </c>
      <c r="AL354" s="65" t="str">
        <f t="shared" ca="1" si="28"/>
        <v/>
      </c>
      <c r="AZ354" s="52" t="str">
        <f>IF(ISNUMBER(SEARCH('Standard Search'!$C$11,HiddenSheet!B354)),HiddenSheet!B354,"")</f>
        <v/>
      </c>
      <c r="BA354" s="52" t="str">
        <f t="array" ref="BA354">IFERROR(INDEX($AZ$2:$AZ$504,SMALL(IF($AZ$2:$AZ$504&lt;&gt;"",ROW($AZ$2:$AZ$504)-ROW($AZ$2)+1,""),ROW(BA354)-ROW($BA$2)+1)),"")</f>
        <v/>
      </c>
    </row>
    <row r="355" spans="1:53">
      <c r="A355" s="60"/>
      <c r="B355" s="60"/>
      <c r="C355" s="60"/>
      <c r="D355" s="62"/>
      <c r="F355" s="52" t="str">
        <f>IFERROR(INDEX('Stage 2 System Breakdown'!$B$12:$B$200,MATCH(0,INDEX(COUNTIF($F$1:F354,'Stage 2 System Breakdown'!$B$12:$B$200),0,0),0)),"")</f>
        <v/>
      </c>
      <c r="G355" s="52" t="str">
        <f>IFERROR(INDEX('Stage 2 System Breakdown'!$D$12:$D$200,MATCH(0,INDEX(COUNTIF($G$1:G354,'Stage 2 System Breakdown'!$D$12:$D$200),0,0),0)),"")</f>
        <v/>
      </c>
      <c r="H355" s="52" t="str">
        <f>IFERROR(INDEX('Stage 2 System Breakdown'!$F$12:$F$200,MATCH(0,INDEX(COUNTIF($H$1:H354,'Stage 2 System Breakdown'!$F$12:$F$200),0,0),0)),"")</f>
        <v/>
      </c>
      <c r="AE355" s="52" t="str">
        <f t="array" ref="AE355">IFERROR(INDEX($AB$2:$AB$504,SMALL(IF($AC$2:$AC$504&lt;&gt;0,ROW($AB$2:$AB$504)-ROW($AB$2)+1),ROWS($AB$2:AB355))),"")</f>
        <v/>
      </c>
      <c r="AF355" s="52" t="str">
        <f t="shared" si="25"/>
        <v/>
      </c>
      <c r="AJ355" s="67" t="str">
        <f t="shared" ca="1" si="26"/>
        <v/>
      </c>
      <c r="AK355" s="65" t="str">
        <f t="shared" ca="1" si="27"/>
        <v/>
      </c>
      <c r="AL355" s="65" t="str">
        <f t="shared" ca="1" si="28"/>
        <v/>
      </c>
      <c r="AZ355" s="52" t="str">
        <f>IF(ISNUMBER(SEARCH('Standard Search'!$C$11,HiddenSheet!B355)),HiddenSheet!B355,"")</f>
        <v/>
      </c>
      <c r="BA355" s="52" t="str">
        <f t="array" ref="BA355">IFERROR(INDEX($AZ$2:$AZ$504,SMALL(IF($AZ$2:$AZ$504&lt;&gt;"",ROW($AZ$2:$AZ$504)-ROW($AZ$2)+1,""),ROW(BA355)-ROW($BA$2)+1)),"")</f>
        <v/>
      </c>
    </row>
    <row r="356" spans="1:53">
      <c r="A356" s="60"/>
      <c r="B356" s="60"/>
      <c r="C356" s="60"/>
      <c r="D356" s="62"/>
      <c r="F356" s="52" t="str">
        <f>IFERROR(INDEX('Stage 2 System Breakdown'!$B$12:$B$200,MATCH(0,INDEX(COUNTIF($F$1:F355,'Stage 2 System Breakdown'!$B$12:$B$200),0,0),0)),"")</f>
        <v/>
      </c>
      <c r="G356" s="52" t="str">
        <f>IFERROR(INDEX('Stage 2 System Breakdown'!$D$12:$D$200,MATCH(0,INDEX(COUNTIF($G$1:G355,'Stage 2 System Breakdown'!$D$12:$D$200),0,0),0)),"")</f>
        <v/>
      </c>
      <c r="H356" s="52" t="str">
        <f>IFERROR(INDEX('Stage 2 System Breakdown'!$F$12:$F$200,MATCH(0,INDEX(COUNTIF($H$1:H355,'Stage 2 System Breakdown'!$F$12:$F$200),0,0),0)),"")</f>
        <v/>
      </c>
      <c r="AE356" s="52" t="str">
        <f t="array" ref="AE356">IFERROR(INDEX($AB$2:$AB$504,SMALL(IF($AC$2:$AC$504&lt;&gt;0,ROW($AB$2:$AB$504)-ROW($AB$2)+1),ROWS($AB$2:AB356))),"")</f>
        <v/>
      </c>
      <c r="AF356" s="52" t="str">
        <f t="shared" si="25"/>
        <v/>
      </c>
      <c r="AJ356" s="67" t="str">
        <f t="shared" ca="1" si="26"/>
        <v/>
      </c>
      <c r="AK356" s="65" t="str">
        <f t="shared" ca="1" si="27"/>
        <v/>
      </c>
      <c r="AL356" s="65" t="str">
        <f t="shared" ca="1" si="28"/>
        <v/>
      </c>
      <c r="AZ356" s="52" t="str">
        <f>IF(ISNUMBER(SEARCH('Standard Search'!$C$11,HiddenSheet!B356)),HiddenSheet!B356,"")</f>
        <v/>
      </c>
      <c r="BA356" s="52" t="str">
        <f t="array" ref="BA356">IFERROR(INDEX($AZ$2:$AZ$504,SMALL(IF($AZ$2:$AZ$504&lt;&gt;"",ROW($AZ$2:$AZ$504)-ROW($AZ$2)+1,""),ROW(BA356)-ROW($BA$2)+1)),"")</f>
        <v/>
      </c>
    </row>
    <row r="357" spans="1:53">
      <c r="A357" s="60"/>
      <c r="B357" s="60"/>
      <c r="C357" s="60"/>
      <c r="D357" s="62"/>
      <c r="F357" s="52" t="str">
        <f>IFERROR(INDEX('Stage 2 System Breakdown'!$B$12:$B$200,MATCH(0,INDEX(COUNTIF($F$1:F356,'Stage 2 System Breakdown'!$B$12:$B$200),0,0),0)),"")</f>
        <v/>
      </c>
      <c r="G357" s="52" t="str">
        <f>IFERROR(INDEX('Stage 2 System Breakdown'!$D$12:$D$200,MATCH(0,INDEX(COUNTIF($G$1:G356,'Stage 2 System Breakdown'!$D$12:$D$200),0,0),0)),"")</f>
        <v/>
      </c>
      <c r="H357" s="52" t="str">
        <f>IFERROR(INDEX('Stage 2 System Breakdown'!$F$12:$F$200,MATCH(0,INDEX(COUNTIF($H$1:H356,'Stage 2 System Breakdown'!$F$12:$F$200),0,0),0)),"")</f>
        <v/>
      </c>
      <c r="AE357" s="52" t="str">
        <f t="array" ref="AE357">IFERROR(INDEX($AB$2:$AB$504,SMALL(IF($AC$2:$AC$504&lt;&gt;0,ROW($AB$2:$AB$504)-ROW($AB$2)+1),ROWS($AB$2:AB357))),"")</f>
        <v/>
      </c>
      <c r="AF357" s="52" t="str">
        <f t="shared" si="25"/>
        <v/>
      </c>
      <c r="AJ357" s="67" t="str">
        <f t="shared" ca="1" si="26"/>
        <v/>
      </c>
      <c r="AK357" s="65" t="str">
        <f t="shared" ca="1" si="27"/>
        <v/>
      </c>
      <c r="AL357" s="65" t="str">
        <f t="shared" ca="1" si="28"/>
        <v/>
      </c>
      <c r="AZ357" s="52" t="str">
        <f>IF(ISNUMBER(SEARCH('Standard Search'!$C$11,HiddenSheet!B357)),HiddenSheet!B357,"")</f>
        <v/>
      </c>
      <c r="BA357" s="52" t="str">
        <f t="array" ref="BA357">IFERROR(INDEX($AZ$2:$AZ$504,SMALL(IF($AZ$2:$AZ$504&lt;&gt;"",ROW($AZ$2:$AZ$504)-ROW($AZ$2)+1,""),ROW(BA357)-ROW($BA$2)+1)),"")</f>
        <v/>
      </c>
    </row>
    <row r="358" spans="1:53">
      <c r="A358" s="60"/>
      <c r="B358" s="60"/>
      <c r="C358" s="60"/>
      <c r="D358" s="62"/>
      <c r="F358" s="52" t="str">
        <f>IFERROR(INDEX('Stage 2 System Breakdown'!$B$12:$B$200,MATCH(0,INDEX(COUNTIF($F$1:F357,'Stage 2 System Breakdown'!$B$12:$B$200),0,0),0)),"")</f>
        <v/>
      </c>
      <c r="G358" s="52" t="str">
        <f>IFERROR(INDEX('Stage 2 System Breakdown'!$D$12:$D$200,MATCH(0,INDEX(COUNTIF($G$1:G357,'Stage 2 System Breakdown'!$D$12:$D$200),0,0),0)),"")</f>
        <v/>
      </c>
      <c r="H358" s="52" t="str">
        <f>IFERROR(INDEX('Stage 2 System Breakdown'!$F$12:$F$200,MATCH(0,INDEX(COUNTIF($H$1:H357,'Stage 2 System Breakdown'!$F$12:$F$200),0,0),0)),"")</f>
        <v/>
      </c>
      <c r="AE358" s="52" t="str">
        <f t="array" ref="AE358">IFERROR(INDEX($AB$2:$AB$504,SMALL(IF($AC$2:$AC$504&lt;&gt;0,ROW($AB$2:$AB$504)-ROW($AB$2)+1),ROWS($AB$2:AB358))),"")</f>
        <v/>
      </c>
      <c r="AF358" s="52" t="str">
        <f t="shared" si="25"/>
        <v/>
      </c>
      <c r="AJ358" s="67" t="str">
        <f t="shared" ca="1" si="26"/>
        <v/>
      </c>
      <c r="AK358" s="65" t="str">
        <f t="shared" ca="1" si="27"/>
        <v/>
      </c>
      <c r="AL358" s="65" t="str">
        <f t="shared" ca="1" si="28"/>
        <v/>
      </c>
      <c r="AZ358" s="52" t="str">
        <f>IF(ISNUMBER(SEARCH('Standard Search'!$C$11,HiddenSheet!B358)),HiddenSheet!B358,"")</f>
        <v/>
      </c>
      <c r="BA358" s="52" t="str">
        <f t="array" ref="BA358">IFERROR(INDEX($AZ$2:$AZ$504,SMALL(IF($AZ$2:$AZ$504&lt;&gt;"",ROW($AZ$2:$AZ$504)-ROW($AZ$2)+1,""),ROW(BA358)-ROW($BA$2)+1)),"")</f>
        <v/>
      </c>
    </row>
    <row r="359" spans="1:53">
      <c r="A359" s="60"/>
      <c r="B359" s="60"/>
      <c r="C359" s="60"/>
      <c r="D359" s="62"/>
      <c r="F359" s="52" t="str">
        <f>IFERROR(INDEX('Stage 2 System Breakdown'!$B$12:$B$200,MATCH(0,INDEX(COUNTIF($F$1:F358,'Stage 2 System Breakdown'!$B$12:$B$200),0,0),0)),"")</f>
        <v/>
      </c>
      <c r="G359" s="52" t="str">
        <f>IFERROR(INDEX('Stage 2 System Breakdown'!$D$12:$D$200,MATCH(0,INDEX(COUNTIF($G$1:G358,'Stage 2 System Breakdown'!$D$12:$D$200),0,0),0)),"")</f>
        <v/>
      </c>
      <c r="H359" s="52" t="str">
        <f>IFERROR(INDEX('Stage 2 System Breakdown'!$F$12:$F$200,MATCH(0,INDEX(COUNTIF($H$1:H358,'Stage 2 System Breakdown'!$F$12:$F$200),0,0),0)),"")</f>
        <v/>
      </c>
      <c r="AE359" s="52" t="str">
        <f t="array" ref="AE359">IFERROR(INDEX($AB$2:$AB$504,SMALL(IF($AC$2:$AC$504&lt;&gt;0,ROW($AB$2:$AB$504)-ROW($AB$2)+1),ROWS($AB$2:AB359))),"")</f>
        <v/>
      </c>
      <c r="AF359" s="52" t="str">
        <f t="shared" si="25"/>
        <v/>
      </c>
      <c r="AJ359" s="67" t="str">
        <f t="shared" ca="1" si="26"/>
        <v/>
      </c>
      <c r="AK359" s="65" t="str">
        <f t="shared" ca="1" si="27"/>
        <v/>
      </c>
      <c r="AL359" s="65" t="str">
        <f t="shared" ca="1" si="28"/>
        <v/>
      </c>
      <c r="AZ359" s="52" t="str">
        <f>IF(ISNUMBER(SEARCH('Standard Search'!$C$11,HiddenSheet!B359)),HiddenSheet!B359,"")</f>
        <v/>
      </c>
      <c r="BA359" s="52" t="str">
        <f t="array" ref="BA359">IFERROR(INDEX($AZ$2:$AZ$504,SMALL(IF($AZ$2:$AZ$504&lt;&gt;"",ROW($AZ$2:$AZ$504)-ROW($AZ$2)+1,""),ROW(BA359)-ROW($BA$2)+1)),"")</f>
        <v/>
      </c>
    </row>
    <row r="360" spans="1:53">
      <c r="A360" s="60"/>
      <c r="B360" s="60"/>
      <c r="C360" s="60"/>
      <c r="D360" s="62"/>
      <c r="F360" s="52" t="str">
        <f>IFERROR(INDEX('Stage 2 System Breakdown'!$B$12:$B$200,MATCH(0,INDEX(COUNTIF($F$1:F359,'Stage 2 System Breakdown'!$B$12:$B$200),0,0),0)),"")</f>
        <v/>
      </c>
      <c r="G360" s="52" t="str">
        <f>IFERROR(INDEX('Stage 2 System Breakdown'!$D$12:$D$200,MATCH(0,INDEX(COUNTIF($G$1:G359,'Stage 2 System Breakdown'!$D$12:$D$200),0,0),0)),"")</f>
        <v/>
      </c>
      <c r="H360" s="52" t="str">
        <f>IFERROR(INDEX('Stage 2 System Breakdown'!$F$12:$F$200,MATCH(0,INDEX(COUNTIF($H$1:H359,'Stage 2 System Breakdown'!$F$12:$F$200),0,0),0)),"")</f>
        <v/>
      </c>
      <c r="AE360" s="52" t="str">
        <f t="array" ref="AE360">IFERROR(INDEX($AB$2:$AB$504,SMALL(IF($AC$2:$AC$504&lt;&gt;0,ROW($AB$2:$AB$504)-ROW($AB$2)+1),ROWS($AB$2:AB360))),"")</f>
        <v/>
      </c>
      <c r="AF360" s="52" t="str">
        <f t="shared" si="25"/>
        <v/>
      </c>
      <c r="AJ360" s="67" t="str">
        <f t="shared" ca="1" si="26"/>
        <v/>
      </c>
      <c r="AK360" s="65" t="str">
        <f t="shared" ca="1" si="27"/>
        <v/>
      </c>
      <c r="AL360" s="65" t="str">
        <f t="shared" ca="1" si="28"/>
        <v/>
      </c>
      <c r="AZ360" s="52" t="str">
        <f>IF(ISNUMBER(SEARCH('Standard Search'!$C$11,HiddenSheet!B360)),HiddenSheet!B360,"")</f>
        <v/>
      </c>
      <c r="BA360" s="52" t="str">
        <f t="array" ref="BA360">IFERROR(INDEX($AZ$2:$AZ$504,SMALL(IF($AZ$2:$AZ$504&lt;&gt;"",ROW($AZ$2:$AZ$504)-ROW($AZ$2)+1,""),ROW(BA360)-ROW($BA$2)+1)),"")</f>
        <v/>
      </c>
    </row>
    <row r="361" spans="1:53">
      <c r="A361" s="60"/>
      <c r="B361" s="60"/>
      <c r="C361" s="60"/>
      <c r="D361" s="62"/>
      <c r="F361" s="52" t="str">
        <f>IFERROR(INDEX('Stage 2 System Breakdown'!$B$12:$B$200,MATCH(0,INDEX(COUNTIF($F$1:F360,'Stage 2 System Breakdown'!$B$12:$B$200),0,0),0)),"")</f>
        <v/>
      </c>
      <c r="G361" s="52" t="str">
        <f>IFERROR(INDEX('Stage 2 System Breakdown'!$D$12:$D$200,MATCH(0,INDEX(COUNTIF($G$1:G360,'Stage 2 System Breakdown'!$D$12:$D$200),0,0),0)),"")</f>
        <v/>
      </c>
      <c r="H361" s="52" t="str">
        <f>IFERROR(INDEX('Stage 2 System Breakdown'!$F$12:$F$200,MATCH(0,INDEX(COUNTIF($H$1:H360,'Stage 2 System Breakdown'!$F$12:$F$200),0,0),0)),"")</f>
        <v/>
      </c>
      <c r="AE361" s="52" t="str">
        <f t="array" ref="AE361">IFERROR(INDEX($AB$2:$AB$504,SMALL(IF($AC$2:$AC$504&lt;&gt;0,ROW($AB$2:$AB$504)-ROW($AB$2)+1),ROWS($AB$2:AB361))),"")</f>
        <v/>
      </c>
      <c r="AF361" s="52" t="str">
        <f t="shared" si="25"/>
        <v/>
      </c>
      <c r="AJ361" s="67" t="str">
        <f t="shared" ca="1" si="26"/>
        <v/>
      </c>
      <c r="AK361" s="65" t="str">
        <f t="shared" ca="1" si="27"/>
        <v/>
      </c>
      <c r="AL361" s="65" t="str">
        <f t="shared" ca="1" si="28"/>
        <v/>
      </c>
      <c r="AZ361" s="52" t="str">
        <f>IF(ISNUMBER(SEARCH('Standard Search'!$C$11,HiddenSheet!B361)),HiddenSheet!B361,"")</f>
        <v/>
      </c>
      <c r="BA361" s="52" t="str">
        <f t="array" ref="BA361">IFERROR(INDEX($AZ$2:$AZ$504,SMALL(IF($AZ$2:$AZ$504&lt;&gt;"",ROW($AZ$2:$AZ$504)-ROW($AZ$2)+1,""),ROW(BA361)-ROW($BA$2)+1)),"")</f>
        <v/>
      </c>
    </row>
    <row r="362" spans="1:53">
      <c r="A362" s="60"/>
      <c r="B362" s="60"/>
      <c r="C362" s="60"/>
      <c r="D362" s="62"/>
      <c r="F362" s="52" t="str">
        <f>IFERROR(INDEX('Stage 2 System Breakdown'!$B$12:$B$200,MATCH(0,INDEX(COUNTIF($F$1:F361,'Stage 2 System Breakdown'!$B$12:$B$200),0,0),0)),"")</f>
        <v/>
      </c>
      <c r="G362" s="52" t="str">
        <f>IFERROR(INDEX('Stage 2 System Breakdown'!$D$12:$D$200,MATCH(0,INDEX(COUNTIF($G$1:G361,'Stage 2 System Breakdown'!$D$12:$D$200),0,0),0)),"")</f>
        <v/>
      </c>
      <c r="H362" s="52" t="str">
        <f>IFERROR(INDEX('Stage 2 System Breakdown'!$F$12:$F$200,MATCH(0,INDEX(COUNTIF($H$1:H361,'Stage 2 System Breakdown'!$F$12:$F$200),0,0),0)),"")</f>
        <v/>
      </c>
      <c r="AE362" s="52" t="str">
        <f t="array" ref="AE362">IFERROR(INDEX($AB$2:$AB$504,SMALL(IF($AC$2:$AC$504&lt;&gt;0,ROW($AB$2:$AB$504)-ROW($AB$2)+1),ROWS($AB$2:AB362))),"")</f>
        <v/>
      </c>
      <c r="AF362" s="52" t="str">
        <f t="shared" si="25"/>
        <v/>
      </c>
      <c r="AJ362" s="67" t="str">
        <f t="shared" ca="1" si="26"/>
        <v/>
      </c>
      <c r="AK362" s="65" t="str">
        <f t="shared" ca="1" si="27"/>
        <v/>
      </c>
      <c r="AL362" s="65" t="str">
        <f t="shared" ca="1" si="28"/>
        <v/>
      </c>
      <c r="AZ362" s="52" t="str">
        <f>IF(ISNUMBER(SEARCH('Standard Search'!$C$11,HiddenSheet!B362)),HiddenSheet!B362,"")</f>
        <v/>
      </c>
      <c r="BA362" s="52" t="str">
        <f t="array" ref="BA362">IFERROR(INDEX($AZ$2:$AZ$504,SMALL(IF($AZ$2:$AZ$504&lt;&gt;"",ROW($AZ$2:$AZ$504)-ROW($AZ$2)+1,""),ROW(BA362)-ROW($BA$2)+1)),"")</f>
        <v/>
      </c>
    </row>
    <row r="363" spans="1:53">
      <c r="A363" s="60"/>
      <c r="B363" s="60"/>
      <c r="C363" s="60"/>
      <c r="D363" s="62"/>
      <c r="F363" s="52" t="str">
        <f>IFERROR(INDEX('Stage 2 System Breakdown'!$B$12:$B$200,MATCH(0,INDEX(COUNTIF($F$1:F362,'Stage 2 System Breakdown'!$B$12:$B$200),0,0),0)),"")</f>
        <v/>
      </c>
      <c r="G363" s="52" t="str">
        <f>IFERROR(INDEX('Stage 2 System Breakdown'!$D$12:$D$200,MATCH(0,INDEX(COUNTIF($G$1:G362,'Stage 2 System Breakdown'!$D$12:$D$200),0,0),0)),"")</f>
        <v/>
      </c>
      <c r="H363" s="52" t="str">
        <f>IFERROR(INDEX('Stage 2 System Breakdown'!$F$12:$F$200,MATCH(0,INDEX(COUNTIF($H$1:H362,'Stage 2 System Breakdown'!$F$12:$F$200),0,0),0)),"")</f>
        <v/>
      </c>
      <c r="AE363" s="52" t="str">
        <f t="array" ref="AE363">IFERROR(INDEX($AB$2:$AB$504,SMALL(IF($AC$2:$AC$504&lt;&gt;0,ROW($AB$2:$AB$504)-ROW($AB$2)+1),ROWS($AB$2:AB363))),"")</f>
        <v/>
      </c>
      <c r="AF363" s="52" t="str">
        <f t="shared" si="25"/>
        <v/>
      </c>
      <c r="AJ363" s="67" t="str">
        <f t="shared" ca="1" si="26"/>
        <v/>
      </c>
      <c r="AK363" s="65" t="str">
        <f t="shared" ca="1" si="27"/>
        <v/>
      </c>
      <c r="AL363" s="65" t="str">
        <f t="shared" ca="1" si="28"/>
        <v/>
      </c>
      <c r="AZ363" s="52" t="str">
        <f>IF(ISNUMBER(SEARCH('Standard Search'!$C$11,HiddenSheet!B363)),HiddenSheet!B363,"")</f>
        <v/>
      </c>
      <c r="BA363" s="52" t="str">
        <f t="array" ref="BA363">IFERROR(INDEX($AZ$2:$AZ$504,SMALL(IF($AZ$2:$AZ$504&lt;&gt;"",ROW($AZ$2:$AZ$504)-ROW($AZ$2)+1,""),ROW(BA363)-ROW($BA$2)+1)),"")</f>
        <v/>
      </c>
    </row>
    <row r="364" spans="1:53">
      <c r="A364" s="60"/>
      <c r="B364" s="60"/>
      <c r="C364" s="60"/>
      <c r="D364" s="62"/>
      <c r="F364" s="52" t="str">
        <f>IFERROR(INDEX('Stage 2 System Breakdown'!$B$12:$B$200,MATCH(0,INDEX(COUNTIF($F$1:F363,'Stage 2 System Breakdown'!$B$12:$B$200),0,0),0)),"")</f>
        <v/>
      </c>
      <c r="G364" s="52" t="str">
        <f>IFERROR(INDEX('Stage 2 System Breakdown'!$D$12:$D$200,MATCH(0,INDEX(COUNTIF($G$1:G363,'Stage 2 System Breakdown'!$D$12:$D$200),0,0),0)),"")</f>
        <v/>
      </c>
      <c r="H364" s="52" t="str">
        <f>IFERROR(INDEX('Stage 2 System Breakdown'!$F$12:$F$200,MATCH(0,INDEX(COUNTIF($H$1:H363,'Stage 2 System Breakdown'!$F$12:$F$200),0,0),0)),"")</f>
        <v/>
      </c>
      <c r="AE364" s="52" t="str">
        <f t="array" ref="AE364">IFERROR(INDEX($AB$2:$AB$504,SMALL(IF($AC$2:$AC$504&lt;&gt;0,ROW($AB$2:$AB$504)-ROW($AB$2)+1),ROWS($AB$2:AB364))),"")</f>
        <v/>
      </c>
      <c r="AF364" s="52" t="str">
        <f t="shared" si="25"/>
        <v/>
      </c>
      <c r="AJ364" s="67" t="str">
        <f t="shared" ca="1" si="26"/>
        <v/>
      </c>
      <c r="AK364" s="65" t="str">
        <f t="shared" ca="1" si="27"/>
        <v/>
      </c>
      <c r="AL364" s="65" t="str">
        <f t="shared" ca="1" si="28"/>
        <v/>
      </c>
      <c r="AZ364" s="52" t="str">
        <f>IF(ISNUMBER(SEARCH('Standard Search'!$C$11,HiddenSheet!B364)),HiddenSheet!B364,"")</f>
        <v/>
      </c>
      <c r="BA364" s="52" t="str">
        <f t="array" ref="BA364">IFERROR(INDEX($AZ$2:$AZ$504,SMALL(IF($AZ$2:$AZ$504&lt;&gt;"",ROW($AZ$2:$AZ$504)-ROW($AZ$2)+1,""),ROW(BA364)-ROW($BA$2)+1)),"")</f>
        <v/>
      </c>
    </row>
    <row r="365" spans="1:53">
      <c r="A365" s="60"/>
      <c r="B365" s="60"/>
      <c r="C365" s="60"/>
      <c r="D365" s="62"/>
      <c r="F365" s="52" t="str">
        <f>IFERROR(INDEX('Stage 2 System Breakdown'!$B$12:$B$200,MATCH(0,INDEX(COUNTIF($F$1:F364,'Stage 2 System Breakdown'!$B$12:$B$200),0,0),0)),"")</f>
        <v/>
      </c>
      <c r="G365" s="52" t="str">
        <f>IFERROR(INDEX('Stage 2 System Breakdown'!$D$12:$D$200,MATCH(0,INDEX(COUNTIF($G$1:G364,'Stage 2 System Breakdown'!$D$12:$D$200),0,0),0)),"")</f>
        <v/>
      </c>
      <c r="H365" s="52" t="str">
        <f>IFERROR(INDEX('Stage 2 System Breakdown'!$F$12:$F$200,MATCH(0,INDEX(COUNTIF($H$1:H364,'Stage 2 System Breakdown'!$F$12:$F$200),0,0),0)),"")</f>
        <v/>
      </c>
      <c r="AE365" s="52" t="str">
        <f t="array" ref="AE365">IFERROR(INDEX($AB$2:$AB$504,SMALL(IF($AC$2:$AC$504&lt;&gt;0,ROW($AB$2:$AB$504)-ROW($AB$2)+1),ROWS($AB$2:AB365))),"")</f>
        <v/>
      </c>
      <c r="AF365" s="52" t="str">
        <f t="shared" si="25"/>
        <v/>
      </c>
      <c r="AJ365" s="67" t="str">
        <f t="shared" ca="1" si="26"/>
        <v/>
      </c>
      <c r="AK365" s="65" t="str">
        <f t="shared" ca="1" si="27"/>
        <v/>
      </c>
      <c r="AL365" s="65" t="str">
        <f t="shared" ca="1" si="28"/>
        <v/>
      </c>
      <c r="AZ365" s="52" t="str">
        <f>IF(ISNUMBER(SEARCH('Standard Search'!$C$11,HiddenSheet!B365)),HiddenSheet!B365,"")</f>
        <v/>
      </c>
      <c r="BA365" s="52" t="str">
        <f t="array" ref="BA365">IFERROR(INDEX($AZ$2:$AZ$504,SMALL(IF($AZ$2:$AZ$504&lt;&gt;"",ROW($AZ$2:$AZ$504)-ROW($AZ$2)+1,""),ROW(BA365)-ROW($BA$2)+1)),"")</f>
        <v/>
      </c>
    </row>
    <row r="366" spans="1:53">
      <c r="A366" s="60"/>
      <c r="B366" s="60"/>
      <c r="C366" s="60"/>
      <c r="D366" s="62"/>
      <c r="F366" s="52" t="str">
        <f>IFERROR(INDEX('Stage 2 System Breakdown'!$B$12:$B$200,MATCH(0,INDEX(COUNTIF($F$1:F365,'Stage 2 System Breakdown'!$B$12:$B$200),0,0),0)),"")</f>
        <v/>
      </c>
      <c r="G366" s="52" t="str">
        <f>IFERROR(INDEX('Stage 2 System Breakdown'!$D$12:$D$200,MATCH(0,INDEX(COUNTIF($G$1:G365,'Stage 2 System Breakdown'!$D$12:$D$200),0,0),0)),"")</f>
        <v/>
      </c>
      <c r="H366" s="52" t="str">
        <f>IFERROR(INDEX('Stage 2 System Breakdown'!$F$12:$F$200,MATCH(0,INDEX(COUNTIF($H$1:H365,'Stage 2 System Breakdown'!$F$12:$F$200),0,0),0)),"")</f>
        <v/>
      </c>
      <c r="AE366" s="52" t="str">
        <f t="array" ref="AE366">IFERROR(INDEX($AB$2:$AB$504,SMALL(IF($AC$2:$AC$504&lt;&gt;0,ROW($AB$2:$AB$504)-ROW($AB$2)+1),ROWS($AB$2:AB366))),"")</f>
        <v/>
      </c>
      <c r="AF366" s="52" t="str">
        <f t="shared" si="25"/>
        <v/>
      </c>
      <c r="AJ366" s="67" t="str">
        <f t="shared" ca="1" si="26"/>
        <v/>
      </c>
      <c r="AK366" s="65" t="str">
        <f t="shared" ca="1" si="27"/>
        <v/>
      </c>
      <c r="AL366" s="65" t="str">
        <f t="shared" ca="1" si="28"/>
        <v/>
      </c>
      <c r="AZ366" s="52" t="str">
        <f>IF(ISNUMBER(SEARCH('Standard Search'!$C$11,HiddenSheet!B366)),HiddenSheet!B366,"")</f>
        <v/>
      </c>
      <c r="BA366" s="52" t="str">
        <f t="array" ref="BA366">IFERROR(INDEX($AZ$2:$AZ$504,SMALL(IF($AZ$2:$AZ$504&lt;&gt;"",ROW($AZ$2:$AZ$504)-ROW($AZ$2)+1,""),ROW(BA366)-ROW($BA$2)+1)),"")</f>
        <v/>
      </c>
    </row>
    <row r="367" spans="1:53">
      <c r="A367" s="60"/>
      <c r="B367" s="60"/>
      <c r="C367" s="60"/>
      <c r="D367" s="62"/>
      <c r="F367" s="52" t="str">
        <f>IFERROR(INDEX('Stage 2 System Breakdown'!$B$12:$B$200,MATCH(0,INDEX(COUNTIF($F$1:F366,'Stage 2 System Breakdown'!$B$12:$B$200),0,0),0)),"")</f>
        <v/>
      </c>
      <c r="G367" s="52" t="str">
        <f>IFERROR(INDEX('Stage 2 System Breakdown'!$D$12:$D$200,MATCH(0,INDEX(COUNTIF($G$1:G366,'Stage 2 System Breakdown'!$D$12:$D$200),0,0),0)),"")</f>
        <v/>
      </c>
      <c r="H367" s="52" t="str">
        <f>IFERROR(INDEX('Stage 2 System Breakdown'!$F$12:$F$200,MATCH(0,INDEX(COUNTIF($H$1:H366,'Stage 2 System Breakdown'!$F$12:$F$200),0,0),0)),"")</f>
        <v/>
      </c>
      <c r="AE367" s="52" t="str">
        <f t="array" ref="AE367">IFERROR(INDEX($AB$2:$AB$504,SMALL(IF($AC$2:$AC$504&lt;&gt;0,ROW($AB$2:$AB$504)-ROW($AB$2)+1),ROWS($AB$2:AB367))),"")</f>
        <v/>
      </c>
      <c r="AF367" s="52" t="str">
        <f t="shared" si="25"/>
        <v/>
      </c>
      <c r="AJ367" s="67" t="str">
        <f t="shared" ca="1" si="26"/>
        <v/>
      </c>
      <c r="AK367" s="65" t="str">
        <f t="shared" ca="1" si="27"/>
        <v/>
      </c>
      <c r="AL367" s="65" t="str">
        <f t="shared" ca="1" si="28"/>
        <v/>
      </c>
      <c r="AZ367" s="52" t="str">
        <f>IF(ISNUMBER(SEARCH('Standard Search'!$C$11,HiddenSheet!B367)),HiddenSheet!B367,"")</f>
        <v/>
      </c>
      <c r="BA367" s="52" t="str">
        <f t="array" ref="BA367">IFERROR(INDEX($AZ$2:$AZ$504,SMALL(IF($AZ$2:$AZ$504&lt;&gt;"",ROW($AZ$2:$AZ$504)-ROW($AZ$2)+1,""),ROW(BA367)-ROW($BA$2)+1)),"")</f>
        <v/>
      </c>
    </row>
    <row r="368" spans="1:53">
      <c r="A368" s="60"/>
      <c r="B368" s="60"/>
      <c r="C368" s="60"/>
      <c r="D368" s="62"/>
      <c r="F368" s="52" t="str">
        <f>IFERROR(INDEX('Stage 2 System Breakdown'!$B$12:$B$200,MATCH(0,INDEX(COUNTIF($F$1:F367,'Stage 2 System Breakdown'!$B$12:$B$200),0,0),0)),"")</f>
        <v/>
      </c>
      <c r="G368" s="52" t="str">
        <f>IFERROR(INDEX('Stage 2 System Breakdown'!$D$12:$D$200,MATCH(0,INDEX(COUNTIF($G$1:G367,'Stage 2 System Breakdown'!$D$12:$D$200),0,0),0)),"")</f>
        <v/>
      </c>
      <c r="H368" s="52" t="str">
        <f>IFERROR(INDEX('Stage 2 System Breakdown'!$F$12:$F$200,MATCH(0,INDEX(COUNTIF($H$1:H367,'Stage 2 System Breakdown'!$F$12:$F$200),0,0),0)),"")</f>
        <v/>
      </c>
      <c r="AE368" s="52" t="str">
        <f t="array" ref="AE368">IFERROR(INDEX($AB$2:$AB$504,SMALL(IF($AC$2:$AC$504&lt;&gt;0,ROW($AB$2:$AB$504)-ROW($AB$2)+1),ROWS($AB$2:AB368))),"")</f>
        <v/>
      </c>
      <c r="AF368" s="52" t="str">
        <f t="shared" si="25"/>
        <v/>
      </c>
      <c r="AJ368" s="67" t="str">
        <f t="shared" ca="1" si="26"/>
        <v/>
      </c>
      <c r="AK368" s="65" t="str">
        <f t="shared" ca="1" si="27"/>
        <v/>
      </c>
      <c r="AL368" s="65" t="str">
        <f t="shared" ca="1" si="28"/>
        <v/>
      </c>
      <c r="AZ368" s="52" t="str">
        <f>IF(ISNUMBER(SEARCH('Standard Search'!$C$11,HiddenSheet!B368)),HiddenSheet!B368,"")</f>
        <v/>
      </c>
      <c r="BA368" s="52" t="str">
        <f t="array" ref="BA368">IFERROR(INDEX($AZ$2:$AZ$504,SMALL(IF($AZ$2:$AZ$504&lt;&gt;"",ROW($AZ$2:$AZ$504)-ROW($AZ$2)+1,""),ROW(BA368)-ROW($BA$2)+1)),"")</f>
        <v/>
      </c>
    </row>
    <row r="369" spans="1:53">
      <c r="A369" s="60"/>
      <c r="B369" s="60"/>
      <c r="C369" s="60"/>
      <c r="D369" s="62"/>
      <c r="F369" s="52" t="str">
        <f>IFERROR(INDEX('Stage 2 System Breakdown'!$B$12:$B$200,MATCH(0,INDEX(COUNTIF($F$1:F368,'Stage 2 System Breakdown'!$B$12:$B$200),0,0),0)),"")</f>
        <v/>
      </c>
      <c r="G369" s="52" t="str">
        <f>IFERROR(INDEX('Stage 2 System Breakdown'!$D$12:$D$200,MATCH(0,INDEX(COUNTIF($G$1:G368,'Stage 2 System Breakdown'!$D$12:$D$200),0,0),0)),"")</f>
        <v/>
      </c>
      <c r="H369" s="52" t="str">
        <f>IFERROR(INDEX('Stage 2 System Breakdown'!$F$12:$F$200,MATCH(0,INDEX(COUNTIF($H$1:H368,'Stage 2 System Breakdown'!$F$12:$F$200),0,0),0)),"")</f>
        <v/>
      </c>
      <c r="AE369" s="52" t="str">
        <f t="array" ref="AE369">IFERROR(INDEX($AB$2:$AB$504,SMALL(IF($AC$2:$AC$504&lt;&gt;0,ROW($AB$2:$AB$504)-ROW($AB$2)+1),ROWS($AB$2:AB369))),"")</f>
        <v/>
      </c>
      <c r="AF369" s="52" t="str">
        <f t="shared" si="25"/>
        <v/>
      </c>
      <c r="AJ369" s="67" t="str">
        <f t="shared" ca="1" si="26"/>
        <v/>
      </c>
      <c r="AK369" s="65" t="str">
        <f t="shared" ca="1" si="27"/>
        <v/>
      </c>
      <c r="AL369" s="65" t="str">
        <f t="shared" ca="1" si="28"/>
        <v/>
      </c>
      <c r="AZ369" s="52" t="str">
        <f>IF(ISNUMBER(SEARCH('Standard Search'!$C$11,HiddenSheet!B369)),HiddenSheet!B369,"")</f>
        <v/>
      </c>
      <c r="BA369" s="52" t="str">
        <f t="array" ref="BA369">IFERROR(INDEX($AZ$2:$AZ$504,SMALL(IF($AZ$2:$AZ$504&lt;&gt;"",ROW($AZ$2:$AZ$504)-ROW($AZ$2)+1,""),ROW(BA369)-ROW($BA$2)+1)),"")</f>
        <v/>
      </c>
    </row>
    <row r="370" spans="1:53">
      <c r="A370" s="60"/>
      <c r="B370" s="60"/>
      <c r="C370" s="60"/>
      <c r="D370" s="62"/>
      <c r="F370" s="52" t="str">
        <f>IFERROR(INDEX('Stage 2 System Breakdown'!$B$12:$B$200,MATCH(0,INDEX(COUNTIF($F$1:F369,'Stage 2 System Breakdown'!$B$12:$B$200),0,0),0)),"")</f>
        <v/>
      </c>
      <c r="G370" s="52" t="str">
        <f>IFERROR(INDEX('Stage 2 System Breakdown'!$D$12:$D$200,MATCH(0,INDEX(COUNTIF($G$1:G369,'Stage 2 System Breakdown'!$D$12:$D$200),0,0),0)),"")</f>
        <v/>
      </c>
      <c r="H370" s="52" t="str">
        <f>IFERROR(INDEX('Stage 2 System Breakdown'!$F$12:$F$200,MATCH(0,INDEX(COUNTIF($H$1:H369,'Stage 2 System Breakdown'!$F$12:$F$200),0,0),0)),"")</f>
        <v/>
      </c>
      <c r="AE370" s="52" t="str">
        <f t="array" ref="AE370">IFERROR(INDEX($AB$2:$AB$504,SMALL(IF($AC$2:$AC$504&lt;&gt;0,ROW($AB$2:$AB$504)-ROW($AB$2)+1),ROWS($AB$2:AB370))),"")</f>
        <v/>
      </c>
      <c r="AF370" s="52" t="str">
        <f t="shared" si="25"/>
        <v/>
      </c>
      <c r="AJ370" s="67" t="str">
        <f t="shared" ca="1" si="26"/>
        <v/>
      </c>
      <c r="AK370" s="65" t="str">
        <f t="shared" ca="1" si="27"/>
        <v/>
      </c>
      <c r="AL370" s="65" t="str">
        <f t="shared" ca="1" si="28"/>
        <v/>
      </c>
      <c r="AZ370" s="52" t="str">
        <f>IF(ISNUMBER(SEARCH('Standard Search'!$C$11,HiddenSheet!B370)),HiddenSheet!B370,"")</f>
        <v/>
      </c>
      <c r="BA370" s="52" t="str">
        <f t="array" ref="BA370">IFERROR(INDEX($AZ$2:$AZ$504,SMALL(IF($AZ$2:$AZ$504&lt;&gt;"",ROW($AZ$2:$AZ$504)-ROW($AZ$2)+1,""),ROW(BA370)-ROW($BA$2)+1)),"")</f>
        <v/>
      </c>
    </row>
    <row r="371" spans="1:53">
      <c r="A371" s="60"/>
      <c r="B371" s="60"/>
      <c r="C371" s="60"/>
      <c r="D371" s="62"/>
      <c r="F371" s="52" t="str">
        <f>IFERROR(INDEX('Stage 2 System Breakdown'!$B$12:$B$200,MATCH(0,INDEX(COUNTIF($F$1:F370,'Stage 2 System Breakdown'!$B$12:$B$200),0,0),0)),"")</f>
        <v/>
      </c>
      <c r="G371" s="52" t="str">
        <f>IFERROR(INDEX('Stage 2 System Breakdown'!$D$12:$D$200,MATCH(0,INDEX(COUNTIF($G$1:G370,'Stage 2 System Breakdown'!$D$12:$D$200),0,0),0)),"")</f>
        <v/>
      </c>
      <c r="H371" s="52" t="str">
        <f>IFERROR(INDEX('Stage 2 System Breakdown'!$F$12:$F$200,MATCH(0,INDEX(COUNTIF($H$1:H370,'Stage 2 System Breakdown'!$F$12:$F$200),0,0),0)),"")</f>
        <v/>
      </c>
      <c r="AE371" s="52" t="str">
        <f t="array" ref="AE371">IFERROR(INDEX($AB$2:$AB$504,SMALL(IF($AC$2:$AC$504&lt;&gt;0,ROW($AB$2:$AB$504)-ROW($AB$2)+1),ROWS($AB$2:AB371))),"")</f>
        <v/>
      </c>
      <c r="AF371" s="52" t="str">
        <f t="shared" si="25"/>
        <v/>
      </c>
      <c r="AJ371" s="67" t="str">
        <f t="shared" ca="1" si="26"/>
        <v/>
      </c>
      <c r="AK371" s="65" t="str">
        <f t="shared" ca="1" si="27"/>
        <v/>
      </c>
      <c r="AL371" s="65" t="str">
        <f t="shared" ca="1" si="28"/>
        <v/>
      </c>
      <c r="AZ371" s="52" t="str">
        <f>IF(ISNUMBER(SEARCH('Standard Search'!$C$11,HiddenSheet!B371)),HiddenSheet!B371,"")</f>
        <v/>
      </c>
      <c r="BA371" s="52" t="str">
        <f t="array" ref="BA371">IFERROR(INDEX($AZ$2:$AZ$504,SMALL(IF($AZ$2:$AZ$504&lt;&gt;"",ROW($AZ$2:$AZ$504)-ROW($AZ$2)+1,""),ROW(BA371)-ROW($BA$2)+1)),"")</f>
        <v/>
      </c>
    </row>
    <row r="372" spans="1:53">
      <c r="A372" s="60"/>
      <c r="B372" s="60"/>
      <c r="C372" s="60"/>
      <c r="D372" s="62"/>
      <c r="F372" s="52" t="str">
        <f>IFERROR(INDEX('Stage 2 System Breakdown'!$B$12:$B$200,MATCH(0,INDEX(COUNTIF($F$1:F371,'Stage 2 System Breakdown'!$B$12:$B$200),0,0),0)),"")</f>
        <v/>
      </c>
      <c r="G372" s="52" t="str">
        <f>IFERROR(INDEX('Stage 2 System Breakdown'!$D$12:$D$200,MATCH(0,INDEX(COUNTIF($G$1:G371,'Stage 2 System Breakdown'!$D$12:$D$200),0,0),0)),"")</f>
        <v/>
      </c>
      <c r="H372" s="52" t="str">
        <f>IFERROR(INDEX('Stage 2 System Breakdown'!$F$12:$F$200,MATCH(0,INDEX(COUNTIF($H$1:H371,'Stage 2 System Breakdown'!$F$12:$F$200),0,0),0)),"")</f>
        <v/>
      </c>
      <c r="AE372" s="52" t="str">
        <f t="array" ref="AE372">IFERROR(INDEX($AB$2:$AB$504,SMALL(IF($AC$2:$AC$504&lt;&gt;0,ROW($AB$2:$AB$504)-ROW($AB$2)+1),ROWS($AB$2:AB372))),"")</f>
        <v/>
      </c>
      <c r="AF372" s="52" t="str">
        <f t="shared" si="25"/>
        <v/>
      </c>
      <c r="AJ372" s="67" t="str">
        <f t="shared" ca="1" si="26"/>
        <v/>
      </c>
      <c r="AK372" s="65" t="str">
        <f t="shared" ca="1" si="27"/>
        <v/>
      </c>
      <c r="AL372" s="65" t="str">
        <f t="shared" ca="1" si="28"/>
        <v/>
      </c>
      <c r="AZ372" s="52" t="str">
        <f>IF(ISNUMBER(SEARCH('Standard Search'!$C$11,HiddenSheet!B372)),HiddenSheet!B372,"")</f>
        <v/>
      </c>
      <c r="BA372" s="52" t="str">
        <f t="array" ref="BA372">IFERROR(INDEX($AZ$2:$AZ$504,SMALL(IF($AZ$2:$AZ$504&lt;&gt;"",ROW($AZ$2:$AZ$504)-ROW($AZ$2)+1,""),ROW(BA372)-ROW($BA$2)+1)),"")</f>
        <v/>
      </c>
    </row>
    <row r="373" spans="1:53">
      <c r="A373" s="60"/>
      <c r="B373" s="60"/>
      <c r="C373" s="60"/>
      <c r="D373" s="62"/>
      <c r="F373" s="52" t="str">
        <f>IFERROR(INDEX('Stage 2 System Breakdown'!$B$12:$B$200,MATCH(0,INDEX(COUNTIF($F$1:F372,'Stage 2 System Breakdown'!$B$12:$B$200),0,0),0)),"")</f>
        <v/>
      </c>
      <c r="G373" s="52" t="str">
        <f>IFERROR(INDEX('Stage 2 System Breakdown'!$D$12:$D$200,MATCH(0,INDEX(COUNTIF($G$1:G372,'Stage 2 System Breakdown'!$D$12:$D$200),0,0),0)),"")</f>
        <v/>
      </c>
      <c r="H373" s="52" t="str">
        <f>IFERROR(INDEX('Stage 2 System Breakdown'!$F$12:$F$200,MATCH(0,INDEX(COUNTIF($H$1:H372,'Stage 2 System Breakdown'!$F$12:$F$200),0,0),0)),"")</f>
        <v/>
      </c>
      <c r="AE373" s="52" t="str">
        <f t="array" ref="AE373">IFERROR(INDEX($AB$2:$AB$504,SMALL(IF($AC$2:$AC$504&lt;&gt;0,ROW($AB$2:$AB$504)-ROW($AB$2)+1),ROWS($AB$2:AB373))),"")</f>
        <v/>
      </c>
      <c r="AF373" s="52" t="str">
        <f t="shared" si="25"/>
        <v/>
      </c>
      <c r="AJ373" s="67" t="str">
        <f t="shared" ca="1" si="26"/>
        <v/>
      </c>
      <c r="AK373" s="65" t="str">
        <f t="shared" ca="1" si="27"/>
        <v/>
      </c>
      <c r="AL373" s="65" t="str">
        <f t="shared" ca="1" si="28"/>
        <v/>
      </c>
      <c r="AZ373" s="52" t="str">
        <f>IF(ISNUMBER(SEARCH('Standard Search'!$C$11,HiddenSheet!B373)),HiddenSheet!B373,"")</f>
        <v/>
      </c>
      <c r="BA373" s="52" t="str">
        <f t="array" ref="BA373">IFERROR(INDEX($AZ$2:$AZ$504,SMALL(IF($AZ$2:$AZ$504&lt;&gt;"",ROW($AZ$2:$AZ$504)-ROW($AZ$2)+1,""),ROW(BA373)-ROW($BA$2)+1)),"")</f>
        <v/>
      </c>
    </row>
    <row r="374" spans="1:53">
      <c r="A374" s="60"/>
      <c r="B374" s="60"/>
      <c r="C374" s="60"/>
      <c r="D374" s="62"/>
      <c r="F374" s="52" t="str">
        <f>IFERROR(INDEX('Stage 2 System Breakdown'!$B$12:$B$200,MATCH(0,INDEX(COUNTIF($F$1:F373,'Stage 2 System Breakdown'!$B$12:$B$200),0,0),0)),"")</f>
        <v/>
      </c>
      <c r="G374" s="52" t="str">
        <f>IFERROR(INDEX('Stage 2 System Breakdown'!$D$12:$D$200,MATCH(0,INDEX(COUNTIF($G$1:G373,'Stage 2 System Breakdown'!$D$12:$D$200),0,0),0)),"")</f>
        <v/>
      </c>
      <c r="H374" s="52" t="str">
        <f>IFERROR(INDEX('Stage 2 System Breakdown'!$F$12:$F$200,MATCH(0,INDEX(COUNTIF($H$1:H373,'Stage 2 System Breakdown'!$F$12:$F$200),0,0),0)),"")</f>
        <v/>
      </c>
      <c r="AE374" s="52" t="str">
        <f t="array" ref="AE374">IFERROR(INDEX($AB$2:$AB$504,SMALL(IF($AC$2:$AC$504&lt;&gt;0,ROW($AB$2:$AB$504)-ROW($AB$2)+1),ROWS($AB$2:AB374))),"")</f>
        <v/>
      </c>
      <c r="AF374" s="52" t="str">
        <f t="shared" si="25"/>
        <v/>
      </c>
      <c r="AJ374" s="67" t="str">
        <f t="shared" ca="1" si="26"/>
        <v/>
      </c>
      <c r="AK374" s="65" t="str">
        <f t="shared" ca="1" si="27"/>
        <v/>
      </c>
      <c r="AL374" s="65" t="str">
        <f t="shared" ca="1" si="28"/>
        <v/>
      </c>
      <c r="AZ374" s="52" t="str">
        <f>IF(ISNUMBER(SEARCH('Standard Search'!$C$11,HiddenSheet!B374)),HiddenSheet!B374,"")</f>
        <v/>
      </c>
      <c r="BA374" s="52" t="str">
        <f t="array" ref="BA374">IFERROR(INDEX($AZ$2:$AZ$504,SMALL(IF($AZ$2:$AZ$504&lt;&gt;"",ROW($AZ$2:$AZ$504)-ROW($AZ$2)+1,""),ROW(BA374)-ROW($BA$2)+1)),"")</f>
        <v/>
      </c>
    </row>
    <row r="375" spans="1:53">
      <c r="A375" s="60"/>
      <c r="B375" s="60"/>
      <c r="C375" s="60"/>
      <c r="D375" s="62"/>
      <c r="F375" s="52" t="str">
        <f>IFERROR(INDEX('Stage 2 System Breakdown'!$B$12:$B$200,MATCH(0,INDEX(COUNTIF($F$1:F374,'Stage 2 System Breakdown'!$B$12:$B$200),0,0),0)),"")</f>
        <v/>
      </c>
      <c r="G375" s="52" t="str">
        <f>IFERROR(INDEX('Stage 2 System Breakdown'!$D$12:$D$200,MATCH(0,INDEX(COUNTIF($G$1:G374,'Stage 2 System Breakdown'!$D$12:$D$200),0,0),0)),"")</f>
        <v/>
      </c>
      <c r="H375" s="52" t="str">
        <f>IFERROR(INDEX('Stage 2 System Breakdown'!$F$12:$F$200,MATCH(0,INDEX(COUNTIF($H$1:H374,'Stage 2 System Breakdown'!$F$12:$F$200),0,0),0)),"")</f>
        <v/>
      </c>
      <c r="AE375" s="52" t="str">
        <f t="array" ref="AE375">IFERROR(INDEX($AB$2:$AB$504,SMALL(IF($AC$2:$AC$504&lt;&gt;0,ROW($AB$2:$AB$504)-ROW($AB$2)+1),ROWS($AB$2:AB375))),"")</f>
        <v/>
      </c>
      <c r="AF375" s="52" t="str">
        <f t="shared" si="25"/>
        <v/>
      </c>
      <c r="AJ375" s="67" t="str">
        <f t="shared" ca="1" si="26"/>
        <v/>
      </c>
      <c r="AK375" s="65" t="str">
        <f t="shared" ca="1" si="27"/>
        <v/>
      </c>
      <c r="AL375" s="65" t="str">
        <f t="shared" ca="1" si="28"/>
        <v/>
      </c>
      <c r="AZ375" s="52" t="str">
        <f>IF(ISNUMBER(SEARCH('Standard Search'!$C$11,HiddenSheet!B375)),HiddenSheet!B375,"")</f>
        <v/>
      </c>
      <c r="BA375" s="52" t="str">
        <f t="array" ref="BA375">IFERROR(INDEX($AZ$2:$AZ$504,SMALL(IF($AZ$2:$AZ$504&lt;&gt;"",ROW($AZ$2:$AZ$504)-ROW($AZ$2)+1,""),ROW(BA375)-ROW($BA$2)+1)),"")</f>
        <v/>
      </c>
    </row>
    <row r="376" spans="1:53">
      <c r="A376" s="60"/>
      <c r="B376" s="60"/>
      <c r="C376" s="60"/>
      <c r="D376" s="62"/>
      <c r="F376" s="52" t="str">
        <f>IFERROR(INDEX('Stage 2 System Breakdown'!$B$12:$B$200,MATCH(0,INDEX(COUNTIF($F$1:F375,'Stage 2 System Breakdown'!$B$12:$B$200),0,0),0)),"")</f>
        <v/>
      </c>
      <c r="G376" s="52" t="str">
        <f>IFERROR(INDEX('Stage 2 System Breakdown'!$D$12:$D$200,MATCH(0,INDEX(COUNTIF($G$1:G375,'Stage 2 System Breakdown'!$D$12:$D$200),0,0),0)),"")</f>
        <v/>
      </c>
      <c r="H376" s="52" t="str">
        <f>IFERROR(INDEX('Stage 2 System Breakdown'!$F$12:$F$200,MATCH(0,INDEX(COUNTIF($H$1:H375,'Stage 2 System Breakdown'!$F$12:$F$200),0,0),0)),"")</f>
        <v/>
      </c>
      <c r="AE376" s="52" t="str">
        <f t="array" ref="AE376">IFERROR(INDEX($AB$2:$AB$504,SMALL(IF($AC$2:$AC$504&lt;&gt;0,ROW($AB$2:$AB$504)-ROW($AB$2)+1),ROWS($AB$2:AB376))),"")</f>
        <v/>
      </c>
      <c r="AF376" s="52" t="str">
        <f t="shared" si="25"/>
        <v/>
      </c>
      <c r="AJ376" s="67" t="str">
        <f t="shared" ca="1" si="26"/>
        <v/>
      </c>
      <c r="AK376" s="65" t="str">
        <f t="shared" ca="1" si="27"/>
        <v/>
      </c>
      <c r="AL376" s="65" t="str">
        <f t="shared" ca="1" si="28"/>
        <v/>
      </c>
      <c r="AZ376" s="52" t="str">
        <f>IF(ISNUMBER(SEARCH('Standard Search'!$C$11,HiddenSheet!B376)),HiddenSheet!B376,"")</f>
        <v/>
      </c>
      <c r="BA376" s="52" t="str">
        <f t="array" ref="BA376">IFERROR(INDEX($AZ$2:$AZ$504,SMALL(IF($AZ$2:$AZ$504&lt;&gt;"",ROW($AZ$2:$AZ$504)-ROW($AZ$2)+1,""),ROW(BA376)-ROW($BA$2)+1)),"")</f>
        <v/>
      </c>
    </row>
    <row r="377" spans="1:53">
      <c r="A377" s="60"/>
      <c r="B377" s="60"/>
      <c r="C377" s="60"/>
      <c r="D377" s="62"/>
      <c r="F377" s="52" t="str">
        <f>IFERROR(INDEX('Stage 2 System Breakdown'!$B$12:$B$200,MATCH(0,INDEX(COUNTIF($F$1:F376,'Stage 2 System Breakdown'!$B$12:$B$200),0,0),0)),"")</f>
        <v/>
      </c>
      <c r="G377" s="52" t="str">
        <f>IFERROR(INDEX('Stage 2 System Breakdown'!$D$12:$D$200,MATCH(0,INDEX(COUNTIF($G$1:G376,'Stage 2 System Breakdown'!$D$12:$D$200),0,0),0)),"")</f>
        <v/>
      </c>
      <c r="H377" s="52" t="str">
        <f>IFERROR(INDEX('Stage 2 System Breakdown'!$F$12:$F$200,MATCH(0,INDEX(COUNTIF($H$1:H376,'Stage 2 System Breakdown'!$F$12:$F$200),0,0),0)),"")</f>
        <v/>
      </c>
      <c r="AE377" s="52" t="str">
        <f t="array" ref="AE377">IFERROR(INDEX($AB$2:$AB$504,SMALL(IF($AC$2:$AC$504&lt;&gt;0,ROW($AB$2:$AB$504)-ROW($AB$2)+1),ROWS($AB$2:AB377))),"")</f>
        <v/>
      </c>
      <c r="AF377" s="52" t="str">
        <f t="shared" si="25"/>
        <v/>
      </c>
      <c r="AJ377" s="67" t="str">
        <f t="shared" ca="1" si="26"/>
        <v/>
      </c>
      <c r="AK377" s="65" t="str">
        <f t="shared" ca="1" si="27"/>
        <v/>
      </c>
      <c r="AL377" s="65" t="str">
        <f t="shared" ca="1" si="28"/>
        <v/>
      </c>
      <c r="AZ377" s="52" t="str">
        <f>IF(ISNUMBER(SEARCH('Standard Search'!$C$11,HiddenSheet!B377)),HiddenSheet!B377,"")</f>
        <v/>
      </c>
      <c r="BA377" s="52" t="str">
        <f t="array" ref="BA377">IFERROR(INDEX($AZ$2:$AZ$504,SMALL(IF($AZ$2:$AZ$504&lt;&gt;"",ROW($AZ$2:$AZ$504)-ROW($AZ$2)+1,""),ROW(BA377)-ROW($BA$2)+1)),"")</f>
        <v/>
      </c>
    </row>
    <row r="378" spans="1:53">
      <c r="A378" s="60"/>
      <c r="B378" s="60"/>
      <c r="C378" s="60"/>
      <c r="D378" s="62"/>
      <c r="F378" s="52" t="str">
        <f>IFERROR(INDEX('Stage 2 System Breakdown'!$B$12:$B$200,MATCH(0,INDEX(COUNTIF($F$1:F377,'Stage 2 System Breakdown'!$B$12:$B$200),0,0),0)),"")</f>
        <v/>
      </c>
      <c r="G378" s="52" t="str">
        <f>IFERROR(INDEX('Stage 2 System Breakdown'!$D$12:$D$200,MATCH(0,INDEX(COUNTIF($G$1:G377,'Stage 2 System Breakdown'!$D$12:$D$200),0,0),0)),"")</f>
        <v/>
      </c>
      <c r="H378" s="52" t="str">
        <f>IFERROR(INDEX('Stage 2 System Breakdown'!$F$12:$F$200,MATCH(0,INDEX(COUNTIF($H$1:H377,'Stage 2 System Breakdown'!$F$12:$F$200),0,0),0)),"")</f>
        <v/>
      </c>
      <c r="AE378" s="52" t="str">
        <f t="array" ref="AE378">IFERROR(INDEX($AB$2:$AB$504,SMALL(IF($AC$2:$AC$504&lt;&gt;0,ROW($AB$2:$AB$504)-ROW($AB$2)+1),ROWS($AB$2:AB378))),"")</f>
        <v/>
      </c>
      <c r="AF378" s="52" t="str">
        <f t="shared" si="25"/>
        <v/>
      </c>
      <c r="AJ378" s="67" t="str">
        <f t="shared" ca="1" si="26"/>
        <v/>
      </c>
      <c r="AK378" s="65" t="str">
        <f t="shared" ca="1" si="27"/>
        <v/>
      </c>
      <c r="AL378" s="65" t="str">
        <f t="shared" ca="1" si="28"/>
        <v/>
      </c>
      <c r="AZ378" s="52" t="str">
        <f>IF(ISNUMBER(SEARCH('Standard Search'!$C$11,HiddenSheet!B378)),HiddenSheet!B378,"")</f>
        <v/>
      </c>
      <c r="BA378" s="52" t="str">
        <f t="array" ref="BA378">IFERROR(INDEX($AZ$2:$AZ$504,SMALL(IF($AZ$2:$AZ$504&lt;&gt;"",ROW($AZ$2:$AZ$504)-ROW($AZ$2)+1,""),ROW(BA378)-ROW($BA$2)+1)),"")</f>
        <v/>
      </c>
    </row>
    <row r="379" spans="1:53">
      <c r="A379" s="60"/>
      <c r="B379" s="60"/>
      <c r="C379" s="60"/>
      <c r="D379" s="62"/>
      <c r="F379" s="52" t="str">
        <f>IFERROR(INDEX('Stage 2 System Breakdown'!$B$12:$B$200,MATCH(0,INDEX(COUNTIF($F$1:F378,'Stage 2 System Breakdown'!$B$12:$B$200),0,0),0)),"")</f>
        <v/>
      </c>
      <c r="G379" s="52" t="str">
        <f>IFERROR(INDEX('Stage 2 System Breakdown'!$D$12:$D$200,MATCH(0,INDEX(COUNTIF($G$1:G378,'Stage 2 System Breakdown'!$D$12:$D$200),0,0),0)),"")</f>
        <v/>
      </c>
      <c r="H379" s="52" t="str">
        <f>IFERROR(INDEX('Stage 2 System Breakdown'!$F$12:$F$200,MATCH(0,INDEX(COUNTIF($H$1:H378,'Stage 2 System Breakdown'!$F$12:$F$200),0,0),0)),"")</f>
        <v/>
      </c>
      <c r="AE379" s="52" t="str">
        <f t="array" ref="AE379">IFERROR(INDEX($AB$2:$AB$504,SMALL(IF($AC$2:$AC$504&lt;&gt;0,ROW($AB$2:$AB$504)-ROW($AB$2)+1),ROWS($AB$2:AB379))),"")</f>
        <v/>
      </c>
      <c r="AF379" s="52" t="str">
        <f t="shared" ref="AF379:AF442" si="29">IFERROR(INDEX($AC$2:$AC$504,MATCH(AE379,$AB$2:$AB$504,0)),"")</f>
        <v/>
      </c>
      <c r="AJ379" s="67" t="str">
        <f t="shared" ca="1" si="26"/>
        <v/>
      </c>
      <c r="AK379" s="65" t="str">
        <f t="shared" ca="1" si="27"/>
        <v/>
      </c>
      <c r="AL379" s="65" t="str">
        <f t="shared" ca="1" si="28"/>
        <v/>
      </c>
      <c r="AZ379" s="52" t="str">
        <f>IF(ISNUMBER(SEARCH('Standard Search'!$C$11,HiddenSheet!B379)),HiddenSheet!B379,"")</f>
        <v/>
      </c>
      <c r="BA379" s="52" t="str">
        <f t="array" ref="BA379">IFERROR(INDEX($AZ$2:$AZ$504,SMALL(IF($AZ$2:$AZ$504&lt;&gt;"",ROW($AZ$2:$AZ$504)-ROW($AZ$2)+1,""),ROW(BA379)-ROW($BA$2)+1)),"")</f>
        <v/>
      </c>
    </row>
    <row r="380" spans="1:53">
      <c r="A380" s="60"/>
      <c r="B380" s="60"/>
      <c r="C380" s="60"/>
      <c r="D380" s="62"/>
      <c r="F380" s="52" t="str">
        <f>IFERROR(INDEX('Stage 2 System Breakdown'!$B$12:$B$200,MATCH(0,INDEX(COUNTIF($F$1:F379,'Stage 2 System Breakdown'!$B$12:$B$200),0,0),0)),"")</f>
        <v/>
      </c>
      <c r="G380" s="52" t="str">
        <f>IFERROR(INDEX('Stage 2 System Breakdown'!$D$12:$D$200,MATCH(0,INDEX(COUNTIF($G$1:G379,'Stage 2 System Breakdown'!$D$12:$D$200),0,0),0)),"")</f>
        <v/>
      </c>
      <c r="H380" s="52" t="str">
        <f>IFERROR(INDEX('Stage 2 System Breakdown'!$F$12:$F$200,MATCH(0,INDEX(COUNTIF($H$1:H379,'Stage 2 System Breakdown'!$F$12:$F$200),0,0),0)),"")</f>
        <v/>
      </c>
      <c r="AE380" s="52" t="str">
        <f t="array" ref="AE380">IFERROR(INDEX($AB$2:$AB$504,SMALL(IF($AC$2:$AC$504&lt;&gt;0,ROW($AB$2:$AB$504)-ROW($AB$2)+1),ROWS($AB$2:AB380))),"")</f>
        <v/>
      </c>
      <c r="AF380" s="52" t="str">
        <f t="shared" si="29"/>
        <v/>
      </c>
      <c r="AJ380" s="67" t="str">
        <f t="shared" ca="1" si="26"/>
        <v/>
      </c>
      <c r="AK380" s="65" t="str">
        <f t="shared" ca="1" si="27"/>
        <v/>
      </c>
      <c r="AL380" s="65" t="str">
        <f t="shared" ca="1" si="28"/>
        <v/>
      </c>
      <c r="AZ380" s="52" t="str">
        <f>IF(ISNUMBER(SEARCH('Standard Search'!$C$11,HiddenSheet!B380)),HiddenSheet!B380,"")</f>
        <v/>
      </c>
      <c r="BA380" s="52" t="str">
        <f t="array" ref="BA380">IFERROR(INDEX($AZ$2:$AZ$504,SMALL(IF($AZ$2:$AZ$504&lt;&gt;"",ROW($AZ$2:$AZ$504)-ROW($AZ$2)+1,""),ROW(BA380)-ROW($BA$2)+1)),"")</f>
        <v/>
      </c>
    </row>
    <row r="381" spans="1:53">
      <c r="A381" s="60"/>
      <c r="B381" s="60"/>
      <c r="C381" s="60"/>
      <c r="D381" s="62"/>
      <c r="F381" s="52" t="str">
        <f>IFERROR(INDEX('Stage 2 System Breakdown'!$B$12:$B$200,MATCH(0,INDEX(COUNTIF($F$1:F380,'Stage 2 System Breakdown'!$B$12:$B$200),0,0),0)),"")</f>
        <v/>
      </c>
      <c r="G381" s="52" t="str">
        <f>IFERROR(INDEX('Stage 2 System Breakdown'!$D$12:$D$200,MATCH(0,INDEX(COUNTIF($G$1:G380,'Stage 2 System Breakdown'!$D$12:$D$200),0,0),0)),"")</f>
        <v/>
      </c>
      <c r="H381" s="52" t="str">
        <f>IFERROR(INDEX('Stage 2 System Breakdown'!$F$12:$F$200,MATCH(0,INDEX(COUNTIF($H$1:H380,'Stage 2 System Breakdown'!$F$12:$F$200),0,0),0)),"")</f>
        <v/>
      </c>
      <c r="AE381" s="52" t="str">
        <f t="array" ref="AE381">IFERROR(INDEX($AB$2:$AB$504,SMALL(IF($AC$2:$AC$504&lt;&gt;0,ROW($AB$2:$AB$504)-ROW($AB$2)+1),ROWS($AB$2:AB381))),"")</f>
        <v/>
      </c>
      <c r="AF381" s="52" t="str">
        <f t="shared" si="29"/>
        <v/>
      </c>
      <c r="AJ381" s="67" t="str">
        <f t="shared" ca="1" si="26"/>
        <v/>
      </c>
      <c r="AK381" s="65" t="str">
        <f t="shared" ca="1" si="27"/>
        <v/>
      </c>
      <c r="AL381" s="65" t="str">
        <f t="shared" ca="1" si="28"/>
        <v/>
      </c>
      <c r="AZ381" s="52" t="str">
        <f>IF(ISNUMBER(SEARCH('Standard Search'!$C$11,HiddenSheet!B381)),HiddenSheet!B381,"")</f>
        <v/>
      </c>
      <c r="BA381" s="52" t="str">
        <f t="array" ref="BA381">IFERROR(INDEX($AZ$2:$AZ$504,SMALL(IF($AZ$2:$AZ$504&lt;&gt;"",ROW($AZ$2:$AZ$504)-ROW($AZ$2)+1,""),ROW(BA381)-ROW($BA$2)+1)),"")</f>
        <v/>
      </c>
    </row>
    <row r="382" spans="1:53">
      <c r="A382" s="60"/>
      <c r="B382" s="60"/>
      <c r="C382" s="60"/>
      <c r="D382" s="62"/>
      <c r="F382" s="52" t="str">
        <f>IFERROR(INDEX('Stage 2 System Breakdown'!$B$12:$B$200,MATCH(0,INDEX(COUNTIF($F$1:F381,'Stage 2 System Breakdown'!$B$12:$B$200),0,0),0)),"")</f>
        <v/>
      </c>
      <c r="G382" s="52" t="str">
        <f>IFERROR(INDEX('Stage 2 System Breakdown'!$D$12:$D$200,MATCH(0,INDEX(COUNTIF($G$1:G381,'Stage 2 System Breakdown'!$D$12:$D$200),0,0),0)),"")</f>
        <v/>
      </c>
      <c r="H382" s="52" t="str">
        <f>IFERROR(INDEX('Stage 2 System Breakdown'!$F$12:$F$200,MATCH(0,INDEX(COUNTIF($H$1:H381,'Stage 2 System Breakdown'!$F$12:$F$200),0,0),0)),"")</f>
        <v/>
      </c>
      <c r="AE382" s="52" t="str">
        <f t="array" ref="AE382">IFERROR(INDEX($AB$2:$AB$504,SMALL(IF($AC$2:$AC$504&lt;&gt;0,ROW($AB$2:$AB$504)-ROW($AB$2)+1),ROWS($AB$2:AB382))),"")</f>
        <v/>
      </c>
      <c r="AF382" s="52" t="str">
        <f t="shared" si="29"/>
        <v/>
      </c>
      <c r="AJ382" s="67" t="str">
        <f t="shared" ca="1" si="26"/>
        <v/>
      </c>
      <c r="AK382" s="65" t="str">
        <f t="shared" ca="1" si="27"/>
        <v/>
      </c>
      <c r="AL382" s="65" t="str">
        <f t="shared" ca="1" si="28"/>
        <v/>
      </c>
      <c r="AZ382" s="52" t="str">
        <f>IF(ISNUMBER(SEARCH('Standard Search'!$C$11,HiddenSheet!B382)),HiddenSheet!B382,"")</f>
        <v/>
      </c>
      <c r="BA382" s="52" t="str">
        <f t="array" ref="BA382">IFERROR(INDEX($AZ$2:$AZ$504,SMALL(IF($AZ$2:$AZ$504&lt;&gt;"",ROW($AZ$2:$AZ$504)-ROW($AZ$2)+1,""),ROW(BA382)-ROW($BA$2)+1)),"")</f>
        <v/>
      </c>
    </row>
    <row r="383" spans="1:53">
      <c r="A383" s="60"/>
      <c r="B383" s="60"/>
      <c r="C383" s="60"/>
      <c r="D383" s="62"/>
      <c r="F383" s="52" t="str">
        <f>IFERROR(INDEX('Stage 2 System Breakdown'!$B$12:$B$200,MATCH(0,INDEX(COUNTIF($F$1:F382,'Stage 2 System Breakdown'!$B$12:$B$200),0,0),0)),"")</f>
        <v/>
      </c>
      <c r="G383" s="52" t="str">
        <f>IFERROR(INDEX('Stage 2 System Breakdown'!$D$12:$D$200,MATCH(0,INDEX(COUNTIF($G$1:G382,'Stage 2 System Breakdown'!$D$12:$D$200),0,0),0)),"")</f>
        <v/>
      </c>
      <c r="H383" s="52" t="str">
        <f>IFERROR(INDEX('Stage 2 System Breakdown'!$F$12:$F$200,MATCH(0,INDEX(COUNTIF($H$1:H382,'Stage 2 System Breakdown'!$F$12:$F$200),0,0),0)),"")</f>
        <v/>
      </c>
      <c r="AE383" s="52" t="str">
        <f t="array" ref="AE383">IFERROR(INDEX($AB$2:$AB$504,SMALL(IF($AC$2:$AC$504&lt;&gt;0,ROW($AB$2:$AB$504)-ROW($AB$2)+1),ROWS($AB$2:AB383))),"")</f>
        <v/>
      </c>
      <c r="AF383" s="52" t="str">
        <f t="shared" si="29"/>
        <v/>
      </c>
      <c r="AJ383" s="67" t="str">
        <f t="shared" ca="1" si="26"/>
        <v/>
      </c>
      <c r="AK383" s="65" t="str">
        <f t="shared" ca="1" si="27"/>
        <v/>
      </c>
      <c r="AL383" s="65" t="str">
        <f t="shared" ca="1" si="28"/>
        <v/>
      </c>
      <c r="AZ383" s="52" t="str">
        <f>IF(ISNUMBER(SEARCH('Standard Search'!$C$11,HiddenSheet!B383)),HiddenSheet!B383,"")</f>
        <v/>
      </c>
      <c r="BA383" s="52" t="str">
        <f t="array" ref="BA383">IFERROR(INDEX($AZ$2:$AZ$504,SMALL(IF($AZ$2:$AZ$504&lt;&gt;"",ROW($AZ$2:$AZ$504)-ROW($AZ$2)+1,""),ROW(BA383)-ROW($BA$2)+1)),"")</f>
        <v/>
      </c>
    </row>
    <row r="384" spans="1:53">
      <c r="A384" s="60"/>
      <c r="B384" s="60"/>
      <c r="C384" s="60"/>
      <c r="D384" s="62"/>
      <c r="F384" s="52" t="str">
        <f>IFERROR(INDEX('Stage 2 System Breakdown'!$B$12:$B$200,MATCH(0,INDEX(COUNTIF($F$1:F383,'Stage 2 System Breakdown'!$B$12:$B$200),0,0),0)),"")</f>
        <v/>
      </c>
      <c r="G384" s="52" t="str">
        <f>IFERROR(INDEX('Stage 2 System Breakdown'!$D$12:$D$200,MATCH(0,INDEX(COUNTIF($G$1:G383,'Stage 2 System Breakdown'!$D$12:$D$200),0,0),0)),"")</f>
        <v/>
      </c>
      <c r="H384" s="52" t="str">
        <f>IFERROR(INDEX('Stage 2 System Breakdown'!$F$12:$F$200,MATCH(0,INDEX(COUNTIF($H$1:H383,'Stage 2 System Breakdown'!$F$12:$F$200),0,0),0)),"")</f>
        <v/>
      </c>
      <c r="AE384" s="52" t="str">
        <f t="array" ref="AE384">IFERROR(INDEX($AB$2:$AB$504,SMALL(IF($AC$2:$AC$504&lt;&gt;0,ROW($AB$2:$AB$504)-ROW($AB$2)+1),ROWS($AB$2:AB384))),"")</f>
        <v/>
      </c>
      <c r="AF384" s="52" t="str">
        <f t="shared" si="29"/>
        <v/>
      </c>
      <c r="AJ384" s="67" t="str">
        <f t="shared" ca="1" si="26"/>
        <v/>
      </c>
      <c r="AK384" s="65" t="str">
        <f t="shared" ca="1" si="27"/>
        <v/>
      </c>
      <c r="AL384" s="65" t="str">
        <f t="shared" ca="1" si="28"/>
        <v/>
      </c>
      <c r="AZ384" s="52" t="str">
        <f>IF(ISNUMBER(SEARCH('Standard Search'!$C$11,HiddenSheet!B384)),HiddenSheet!B384,"")</f>
        <v/>
      </c>
      <c r="BA384" s="52" t="str">
        <f t="array" ref="BA384">IFERROR(INDEX($AZ$2:$AZ$504,SMALL(IF($AZ$2:$AZ$504&lt;&gt;"",ROW($AZ$2:$AZ$504)-ROW($AZ$2)+1,""),ROW(BA384)-ROW($BA$2)+1)),"")</f>
        <v/>
      </c>
    </row>
    <row r="385" spans="1:53">
      <c r="A385" s="60"/>
      <c r="B385" s="60"/>
      <c r="C385" s="60"/>
      <c r="D385" s="62"/>
      <c r="F385" s="52" t="str">
        <f>IFERROR(INDEX('Stage 2 System Breakdown'!$B$12:$B$200,MATCH(0,INDEX(COUNTIF($F$1:F384,'Stage 2 System Breakdown'!$B$12:$B$200),0,0),0)),"")</f>
        <v/>
      </c>
      <c r="G385" s="52" t="str">
        <f>IFERROR(INDEX('Stage 2 System Breakdown'!$D$12:$D$200,MATCH(0,INDEX(COUNTIF($G$1:G384,'Stage 2 System Breakdown'!$D$12:$D$200),0,0),0)),"")</f>
        <v/>
      </c>
      <c r="H385" s="52" t="str">
        <f>IFERROR(INDEX('Stage 2 System Breakdown'!$F$12:$F$200,MATCH(0,INDEX(COUNTIF($H$1:H384,'Stage 2 System Breakdown'!$F$12:$F$200),0,0),0)),"")</f>
        <v/>
      </c>
      <c r="AE385" s="52" t="str">
        <f t="array" ref="AE385">IFERROR(INDEX($AB$2:$AB$504,SMALL(IF($AC$2:$AC$504&lt;&gt;0,ROW($AB$2:$AB$504)-ROW($AB$2)+1),ROWS($AB$2:AB385))),"")</f>
        <v/>
      </c>
      <c r="AF385" s="52" t="str">
        <f t="shared" si="29"/>
        <v/>
      </c>
      <c r="AJ385" s="67" t="str">
        <f t="shared" ca="1" si="26"/>
        <v/>
      </c>
      <c r="AK385" s="65" t="str">
        <f t="shared" ca="1" si="27"/>
        <v/>
      </c>
      <c r="AL385" s="65" t="str">
        <f t="shared" ca="1" si="28"/>
        <v/>
      </c>
      <c r="AZ385" s="52" t="str">
        <f>IF(ISNUMBER(SEARCH('Standard Search'!$C$11,HiddenSheet!B385)),HiddenSheet!B385,"")</f>
        <v/>
      </c>
      <c r="BA385" s="52" t="str">
        <f t="array" ref="BA385">IFERROR(INDEX($AZ$2:$AZ$504,SMALL(IF($AZ$2:$AZ$504&lt;&gt;"",ROW($AZ$2:$AZ$504)-ROW($AZ$2)+1,""),ROW(BA385)-ROW($BA$2)+1)),"")</f>
        <v/>
      </c>
    </row>
    <row r="386" spans="1:53">
      <c r="A386" s="60"/>
      <c r="B386" s="60"/>
      <c r="C386" s="60"/>
      <c r="D386" s="62"/>
      <c r="F386" s="52" t="str">
        <f>IFERROR(INDEX('Stage 2 System Breakdown'!$B$12:$B$200,MATCH(0,INDEX(COUNTIF($F$1:F385,'Stage 2 System Breakdown'!$B$12:$B$200),0,0),0)),"")</f>
        <v/>
      </c>
      <c r="G386" s="52" t="str">
        <f>IFERROR(INDEX('Stage 2 System Breakdown'!$D$12:$D$200,MATCH(0,INDEX(COUNTIF($G$1:G385,'Stage 2 System Breakdown'!$D$12:$D$200),0,0),0)),"")</f>
        <v/>
      </c>
      <c r="H386" s="52" t="str">
        <f>IFERROR(INDEX('Stage 2 System Breakdown'!$F$12:$F$200,MATCH(0,INDEX(COUNTIF($H$1:H385,'Stage 2 System Breakdown'!$F$12:$F$200),0,0),0)),"")</f>
        <v/>
      </c>
      <c r="AE386" s="52" t="str">
        <f t="array" ref="AE386">IFERROR(INDEX($AB$2:$AB$504,SMALL(IF($AC$2:$AC$504&lt;&gt;0,ROW($AB$2:$AB$504)-ROW($AB$2)+1),ROWS($AB$2:AB386))),"")</f>
        <v/>
      </c>
      <c r="AF386" s="52" t="str">
        <f t="shared" si="29"/>
        <v/>
      </c>
      <c r="AJ386" s="67" t="str">
        <f t="shared" ca="1" si="26"/>
        <v/>
      </c>
      <c r="AK386" s="65" t="str">
        <f t="shared" ca="1" si="27"/>
        <v/>
      </c>
      <c r="AL386" s="65" t="str">
        <f t="shared" ca="1" si="28"/>
        <v/>
      </c>
      <c r="AZ386" s="52" t="str">
        <f>IF(ISNUMBER(SEARCH('Standard Search'!$C$11,HiddenSheet!B386)),HiddenSheet!B386,"")</f>
        <v/>
      </c>
      <c r="BA386" s="52" t="str">
        <f t="array" ref="BA386">IFERROR(INDEX($AZ$2:$AZ$504,SMALL(IF($AZ$2:$AZ$504&lt;&gt;"",ROW($AZ$2:$AZ$504)-ROW($AZ$2)+1,""),ROW(BA386)-ROW($BA$2)+1)),"")</f>
        <v/>
      </c>
    </row>
    <row r="387" spans="1:53">
      <c r="A387" s="60"/>
      <c r="B387" s="60"/>
      <c r="C387" s="60"/>
      <c r="D387" s="62"/>
      <c r="F387" s="52" t="str">
        <f>IFERROR(INDEX('Stage 2 System Breakdown'!$B$12:$B$200,MATCH(0,INDEX(COUNTIF($F$1:F386,'Stage 2 System Breakdown'!$B$12:$B$200),0,0),0)),"")</f>
        <v/>
      </c>
      <c r="G387" s="52" t="str">
        <f>IFERROR(INDEX('Stage 2 System Breakdown'!$D$12:$D$200,MATCH(0,INDEX(COUNTIF($G$1:G386,'Stage 2 System Breakdown'!$D$12:$D$200),0,0),0)),"")</f>
        <v/>
      </c>
      <c r="H387" s="52" t="str">
        <f>IFERROR(INDEX('Stage 2 System Breakdown'!$F$12:$F$200,MATCH(0,INDEX(COUNTIF($H$1:H386,'Stage 2 System Breakdown'!$F$12:$F$200),0,0),0)),"")</f>
        <v/>
      </c>
      <c r="AE387" s="52" t="str">
        <f t="array" ref="AE387">IFERROR(INDEX($AB$2:$AB$504,SMALL(IF($AC$2:$AC$504&lt;&gt;0,ROW($AB$2:$AB$504)-ROW($AB$2)+1),ROWS($AB$2:AB387))),"")</f>
        <v/>
      </c>
      <c r="AF387" s="52" t="str">
        <f t="shared" si="29"/>
        <v/>
      </c>
      <c r="AJ387" s="67" t="str">
        <f t="shared" ca="1" si="26"/>
        <v/>
      </c>
      <c r="AK387" s="65" t="str">
        <f t="shared" ca="1" si="27"/>
        <v/>
      </c>
      <c r="AL387" s="65" t="str">
        <f t="shared" ca="1" si="28"/>
        <v/>
      </c>
      <c r="AZ387" s="52" t="str">
        <f>IF(ISNUMBER(SEARCH('Standard Search'!$C$11,HiddenSheet!B387)),HiddenSheet!B387,"")</f>
        <v/>
      </c>
      <c r="BA387" s="52" t="str">
        <f t="array" ref="BA387">IFERROR(INDEX($AZ$2:$AZ$504,SMALL(IF($AZ$2:$AZ$504&lt;&gt;"",ROW($AZ$2:$AZ$504)-ROW($AZ$2)+1,""),ROW(BA387)-ROW($BA$2)+1)),"")</f>
        <v/>
      </c>
    </row>
    <row r="388" spans="1:53">
      <c r="A388" s="60"/>
      <c r="B388" s="60"/>
      <c r="C388" s="60"/>
      <c r="D388" s="62"/>
      <c r="F388" s="52" t="str">
        <f>IFERROR(INDEX('Stage 2 System Breakdown'!$B$12:$B$200,MATCH(0,INDEX(COUNTIF($F$1:F387,'Stage 2 System Breakdown'!$B$12:$B$200),0,0),0)),"")</f>
        <v/>
      </c>
      <c r="G388" s="52" t="str">
        <f>IFERROR(INDEX('Stage 2 System Breakdown'!$D$12:$D$200,MATCH(0,INDEX(COUNTIF($G$1:G387,'Stage 2 System Breakdown'!$D$12:$D$200),0,0),0)),"")</f>
        <v/>
      </c>
      <c r="H388" s="52" t="str">
        <f>IFERROR(INDEX('Stage 2 System Breakdown'!$F$12:$F$200,MATCH(0,INDEX(COUNTIF($H$1:H387,'Stage 2 System Breakdown'!$F$12:$F$200),0,0),0)),"")</f>
        <v/>
      </c>
      <c r="AE388" s="52" t="str">
        <f t="array" ref="AE388">IFERROR(INDEX($AB$2:$AB$504,SMALL(IF($AC$2:$AC$504&lt;&gt;0,ROW($AB$2:$AB$504)-ROW($AB$2)+1),ROWS($AB$2:AB388))),"")</f>
        <v/>
      </c>
      <c r="AF388" s="52" t="str">
        <f t="shared" si="29"/>
        <v/>
      </c>
      <c r="AJ388" s="67" t="str">
        <f t="shared" ca="1" si="26"/>
        <v/>
      </c>
      <c r="AK388" s="65" t="str">
        <f t="shared" ca="1" si="27"/>
        <v/>
      </c>
      <c r="AL388" s="65" t="str">
        <f t="shared" ca="1" si="28"/>
        <v/>
      </c>
      <c r="AZ388" s="52" t="str">
        <f>IF(ISNUMBER(SEARCH('Standard Search'!$C$11,HiddenSheet!B388)),HiddenSheet!B388,"")</f>
        <v/>
      </c>
      <c r="BA388" s="52" t="str">
        <f t="array" ref="BA388">IFERROR(INDEX($AZ$2:$AZ$504,SMALL(IF($AZ$2:$AZ$504&lt;&gt;"",ROW($AZ$2:$AZ$504)-ROW($AZ$2)+1,""),ROW(BA388)-ROW($BA$2)+1)),"")</f>
        <v/>
      </c>
    </row>
    <row r="389" spans="1:53">
      <c r="A389" s="60"/>
      <c r="B389" s="60"/>
      <c r="C389" s="60"/>
      <c r="D389" s="62"/>
      <c r="F389" s="52" t="str">
        <f>IFERROR(INDEX('Stage 2 System Breakdown'!$B$12:$B$200,MATCH(0,INDEX(COUNTIF($F$1:F388,'Stage 2 System Breakdown'!$B$12:$B$200),0,0),0)),"")</f>
        <v/>
      </c>
      <c r="G389" s="52" t="str">
        <f>IFERROR(INDEX('Stage 2 System Breakdown'!$D$12:$D$200,MATCH(0,INDEX(COUNTIF($G$1:G388,'Stage 2 System Breakdown'!$D$12:$D$200),0,0),0)),"")</f>
        <v/>
      </c>
      <c r="H389" s="52" t="str">
        <f>IFERROR(INDEX('Stage 2 System Breakdown'!$F$12:$F$200,MATCH(0,INDEX(COUNTIF($H$1:H388,'Stage 2 System Breakdown'!$F$12:$F$200),0,0),0)),"")</f>
        <v/>
      </c>
      <c r="AE389" s="52" t="str">
        <f t="array" ref="AE389">IFERROR(INDEX($AB$2:$AB$504,SMALL(IF($AC$2:$AC$504&lt;&gt;0,ROW($AB$2:$AB$504)-ROW($AB$2)+1),ROWS($AB$2:AB389))),"")</f>
        <v/>
      </c>
      <c r="AF389" s="52" t="str">
        <f t="shared" si="29"/>
        <v/>
      </c>
      <c r="AJ389" s="67" t="str">
        <f t="shared" ca="1" si="26"/>
        <v/>
      </c>
      <c r="AK389" s="65" t="str">
        <f t="shared" ca="1" si="27"/>
        <v/>
      </c>
      <c r="AL389" s="65" t="str">
        <f t="shared" ca="1" si="28"/>
        <v/>
      </c>
      <c r="AZ389" s="52" t="str">
        <f>IF(ISNUMBER(SEARCH('Standard Search'!$C$11,HiddenSheet!B389)),HiddenSheet!B389,"")</f>
        <v/>
      </c>
      <c r="BA389" s="52" t="str">
        <f t="array" ref="BA389">IFERROR(INDEX($AZ$2:$AZ$504,SMALL(IF($AZ$2:$AZ$504&lt;&gt;"",ROW($AZ$2:$AZ$504)-ROW($AZ$2)+1,""),ROW(BA389)-ROW($BA$2)+1)),"")</f>
        <v/>
      </c>
    </row>
    <row r="390" spans="1:53">
      <c r="A390" s="60"/>
      <c r="B390" s="60"/>
      <c r="C390" s="60"/>
      <c r="D390" s="62"/>
      <c r="F390" s="52" t="str">
        <f>IFERROR(INDEX('Stage 2 System Breakdown'!$B$12:$B$200,MATCH(0,INDEX(COUNTIF($F$1:F389,'Stage 2 System Breakdown'!$B$12:$B$200),0,0),0)),"")</f>
        <v/>
      </c>
      <c r="G390" s="52" t="str">
        <f>IFERROR(INDEX('Stage 2 System Breakdown'!$D$12:$D$200,MATCH(0,INDEX(COUNTIF($G$1:G389,'Stage 2 System Breakdown'!$D$12:$D$200),0,0),0)),"")</f>
        <v/>
      </c>
      <c r="H390" s="52" t="str">
        <f>IFERROR(INDEX('Stage 2 System Breakdown'!$F$12:$F$200,MATCH(0,INDEX(COUNTIF($H$1:H389,'Stage 2 System Breakdown'!$F$12:$F$200),0,0),0)),"")</f>
        <v/>
      </c>
      <c r="AE390" s="52" t="str">
        <f t="array" ref="AE390">IFERROR(INDEX($AB$2:$AB$504,SMALL(IF($AC$2:$AC$504&lt;&gt;0,ROW($AB$2:$AB$504)-ROW($AB$2)+1),ROWS($AB$2:AB390))),"")</f>
        <v/>
      </c>
      <c r="AF390" s="52" t="str">
        <f t="shared" si="29"/>
        <v/>
      </c>
      <c r="AJ390" s="67" t="str">
        <f t="shared" ca="1" si="26"/>
        <v/>
      </c>
      <c r="AK390" s="65" t="str">
        <f t="shared" ca="1" si="27"/>
        <v/>
      </c>
      <c r="AL390" s="65" t="str">
        <f t="shared" ca="1" si="28"/>
        <v/>
      </c>
      <c r="AZ390" s="52" t="str">
        <f>IF(ISNUMBER(SEARCH('Standard Search'!$C$11,HiddenSheet!B390)),HiddenSheet!B390,"")</f>
        <v/>
      </c>
      <c r="BA390" s="52" t="str">
        <f t="array" ref="BA390">IFERROR(INDEX($AZ$2:$AZ$504,SMALL(IF($AZ$2:$AZ$504&lt;&gt;"",ROW($AZ$2:$AZ$504)-ROW($AZ$2)+1,""),ROW(BA390)-ROW($BA$2)+1)),"")</f>
        <v/>
      </c>
    </row>
    <row r="391" spans="1:53">
      <c r="A391" s="60"/>
      <c r="B391" s="60"/>
      <c r="C391" s="60"/>
      <c r="D391" s="62"/>
      <c r="F391" s="52" t="str">
        <f>IFERROR(INDEX('Stage 2 System Breakdown'!$B$12:$B$200,MATCH(0,INDEX(COUNTIF($F$1:F390,'Stage 2 System Breakdown'!$B$12:$B$200),0,0),0)),"")</f>
        <v/>
      </c>
      <c r="G391" s="52" t="str">
        <f>IFERROR(INDEX('Stage 2 System Breakdown'!$D$12:$D$200,MATCH(0,INDEX(COUNTIF($G$1:G390,'Stage 2 System Breakdown'!$D$12:$D$200),0,0),0)),"")</f>
        <v/>
      </c>
      <c r="H391" s="52" t="str">
        <f>IFERROR(INDEX('Stage 2 System Breakdown'!$F$12:$F$200,MATCH(0,INDEX(COUNTIF($H$1:H390,'Stage 2 System Breakdown'!$F$12:$F$200),0,0),0)),"")</f>
        <v/>
      </c>
      <c r="AE391" s="52" t="str">
        <f t="array" ref="AE391">IFERROR(INDEX($AB$2:$AB$504,SMALL(IF($AC$2:$AC$504&lt;&gt;0,ROW($AB$2:$AB$504)-ROW($AB$2)+1),ROWS($AB$2:AB391))),"")</f>
        <v/>
      </c>
      <c r="AF391" s="52" t="str">
        <f t="shared" si="29"/>
        <v/>
      </c>
      <c r="AJ391" s="67" t="str">
        <f t="shared" ref="AJ391:AJ454" ca="1" si="30">IFERROR(MATCH(AI391,$AH$2:$AH$200,0),"")</f>
        <v/>
      </c>
      <c r="AK391" s="65" t="str">
        <f t="shared" ref="AK391:AK454" ca="1" si="31">IFERROR(INDEX($AE$2:$AE$200,AJ391),"")</f>
        <v/>
      </c>
      <c r="AL391" s="65" t="str">
        <f t="shared" ref="AL391:AL454" ca="1" si="32">IFERROR(INDEX($AF$2:$AF$200,AJ391),"")</f>
        <v/>
      </c>
      <c r="AZ391" s="52" t="str">
        <f>IF(ISNUMBER(SEARCH('Standard Search'!$C$11,HiddenSheet!B391)),HiddenSheet!B391,"")</f>
        <v/>
      </c>
      <c r="BA391" s="52" t="str">
        <f t="array" ref="BA391">IFERROR(INDEX($AZ$2:$AZ$504,SMALL(IF($AZ$2:$AZ$504&lt;&gt;"",ROW($AZ$2:$AZ$504)-ROW($AZ$2)+1,""),ROW(BA391)-ROW($BA$2)+1)),"")</f>
        <v/>
      </c>
    </row>
    <row r="392" spans="1:53">
      <c r="A392" s="60"/>
      <c r="B392" s="60"/>
      <c r="C392" s="60"/>
      <c r="D392" s="62"/>
      <c r="F392" s="52" t="str">
        <f>IFERROR(INDEX('Stage 2 System Breakdown'!$B$12:$B$200,MATCH(0,INDEX(COUNTIF($F$1:F391,'Stage 2 System Breakdown'!$B$12:$B$200),0,0),0)),"")</f>
        <v/>
      </c>
      <c r="G392" s="52" t="str">
        <f>IFERROR(INDEX('Stage 2 System Breakdown'!$D$12:$D$200,MATCH(0,INDEX(COUNTIF($G$1:G391,'Stage 2 System Breakdown'!$D$12:$D$200),0,0),0)),"")</f>
        <v/>
      </c>
      <c r="H392" s="52" t="str">
        <f>IFERROR(INDEX('Stage 2 System Breakdown'!$F$12:$F$200,MATCH(0,INDEX(COUNTIF($H$1:H391,'Stage 2 System Breakdown'!$F$12:$F$200),0,0),0)),"")</f>
        <v/>
      </c>
      <c r="AE392" s="52" t="str">
        <f t="array" ref="AE392">IFERROR(INDEX($AB$2:$AB$504,SMALL(IF($AC$2:$AC$504&lt;&gt;0,ROW($AB$2:$AB$504)-ROW($AB$2)+1),ROWS($AB$2:AB392))),"")</f>
        <v/>
      </c>
      <c r="AF392" s="52" t="str">
        <f t="shared" si="29"/>
        <v/>
      </c>
      <c r="AJ392" s="67" t="str">
        <f t="shared" ca="1" si="30"/>
        <v/>
      </c>
      <c r="AK392" s="65" t="str">
        <f t="shared" ca="1" si="31"/>
        <v/>
      </c>
      <c r="AL392" s="65" t="str">
        <f t="shared" ca="1" si="32"/>
        <v/>
      </c>
      <c r="AZ392" s="52" t="str">
        <f>IF(ISNUMBER(SEARCH('Standard Search'!$C$11,HiddenSheet!B392)),HiddenSheet!B392,"")</f>
        <v/>
      </c>
      <c r="BA392" s="52" t="str">
        <f t="array" ref="BA392">IFERROR(INDEX($AZ$2:$AZ$504,SMALL(IF($AZ$2:$AZ$504&lt;&gt;"",ROW($AZ$2:$AZ$504)-ROW($AZ$2)+1,""),ROW(BA392)-ROW($BA$2)+1)),"")</f>
        <v/>
      </c>
    </row>
    <row r="393" spans="1:53">
      <c r="A393" s="60"/>
      <c r="B393" s="60"/>
      <c r="C393" s="60"/>
      <c r="D393" s="62"/>
      <c r="F393" s="52" t="str">
        <f>IFERROR(INDEX('Stage 2 System Breakdown'!$B$12:$B$200,MATCH(0,INDEX(COUNTIF($F$1:F392,'Stage 2 System Breakdown'!$B$12:$B$200),0,0),0)),"")</f>
        <v/>
      </c>
      <c r="G393" s="52" t="str">
        <f>IFERROR(INDEX('Stage 2 System Breakdown'!$D$12:$D$200,MATCH(0,INDEX(COUNTIF($G$1:G392,'Stage 2 System Breakdown'!$D$12:$D$200),0,0),0)),"")</f>
        <v/>
      </c>
      <c r="H393" s="52" t="str">
        <f>IFERROR(INDEX('Stage 2 System Breakdown'!$F$12:$F$200,MATCH(0,INDEX(COUNTIF($H$1:H392,'Stage 2 System Breakdown'!$F$12:$F$200),0,0),0)),"")</f>
        <v/>
      </c>
      <c r="AE393" s="52" t="str">
        <f t="array" ref="AE393">IFERROR(INDEX($AB$2:$AB$504,SMALL(IF($AC$2:$AC$504&lt;&gt;0,ROW($AB$2:$AB$504)-ROW($AB$2)+1),ROWS($AB$2:AB393))),"")</f>
        <v/>
      </c>
      <c r="AF393" s="52" t="str">
        <f t="shared" si="29"/>
        <v/>
      </c>
      <c r="AJ393" s="67" t="str">
        <f t="shared" ca="1" si="30"/>
        <v/>
      </c>
      <c r="AK393" s="65" t="str">
        <f t="shared" ca="1" si="31"/>
        <v/>
      </c>
      <c r="AL393" s="65" t="str">
        <f t="shared" ca="1" si="32"/>
        <v/>
      </c>
      <c r="AZ393" s="52" t="str">
        <f>IF(ISNUMBER(SEARCH('Standard Search'!$C$11,HiddenSheet!B393)),HiddenSheet!B393,"")</f>
        <v/>
      </c>
      <c r="BA393" s="52" t="str">
        <f t="array" ref="BA393">IFERROR(INDEX($AZ$2:$AZ$504,SMALL(IF($AZ$2:$AZ$504&lt;&gt;"",ROW($AZ$2:$AZ$504)-ROW($AZ$2)+1,""),ROW(BA393)-ROW($BA$2)+1)),"")</f>
        <v/>
      </c>
    </row>
    <row r="394" spans="1:53">
      <c r="A394" s="60"/>
      <c r="B394" s="60"/>
      <c r="C394" s="60"/>
      <c r="D394" s="62"/>
      <c r="F394" s="52" t="str">
        <f>IFERROR(INDEX('Stage 2 System Breakdown'!$B$12:$B$200,MATCH(0,INDEX(COUNTIF($F$1:F393,'Stage 2 System Breakdown'!$B$12:$B$200),0,0),0)),"")</f>
        <v/>
      </c>
      <c r="G394" s="52" t="str">
        <f>IFERROR(INDEX('Stage 2 System Breakdown'!$D$12:$D$200,MATCH(0,INDEX(COUNTIF($G$1:G393,'Stage 2 System Breakdown'!$D$12:$D$200),0,0),0)),"")</f>
        <v/>
      </c>
      <c r="H394" s="52" t="str">
        <f>IFERROR(INDEX('Stage 2 System Breakdown'!$F$12:$F$200,MATCH(0,INDEX(COUNTIF($H$1:H393,'Stage 2 System Breakdown'!$F$12:$F$200),0,0),0)),"")</f>
        <v/>
      </c>
      <c r="AE394" s="52" t="str">
        <f t="array" ref="AE394">IFERROR(INDEX($AB$2:$AB$504,SMALL(IF($AC$2:$AC$504&lt;&gt;0,ROW($AB$2:$AB$504)-ROW($AB$2)+1),ROWS($AB$2:AB394))),"")</f>
        <v/>
      </c>
      <c r="AF394" s="52" t="str">
        <f t="shared" si="29"/>
        <v/>
      </c>
      <c r="AJ394" s="67" t="str">
        <f t="shared" ca="1" si="30"/>
        <v/>
      </c>
      <c r="AK394" s="65" t="str">
        <f t="shared" ca="1" si="31"/>
        <v/>
      </c>
      <c r="AL394" s="65" t="str">
        <f t="shared" ca="1" si="32"/>
        <v/>
      </c>
      <c r="AZ394" s="52" t="str">
        <f>IF(ISNUMBER(SEARCH('Standard Search'!$C$11,HiddenSheet!B394)),HiddenSheet!B394,"")</f>
        <v/>
      </c>
      <c r="BA394" s="52" t="str">
        <f t="array" ref="BA394">IFERROR(INDEX($AZ$2:$AZ$504,SMALL(IF($AZ$2:$AZ$504&lt;&gt;"",ROW($AZ$2:$AZ$504)-ROW($AZ$2)+1,""),ROW(BA394)-ROW($BA$2)+1)),"")</f>
        <v/>
      </c>
    </row>
    <row r="395" spans="1:53">
      <c r="A395" s="60"/>
      <c r="B395" s="60"/>
      <c r="C395" s="60"/>
      <c r="D395" s="62"/>
      <c r="F395" s="52" t="str">
        <f>IFERROR(INDEX('Stage 2 System Breakdown'!$B$12:$B$200,MATCH(0,INDEX(COUNTIF($F$1:F394,'Stage 2 System Breakdown'!$B$12:$B$200),0,0),0)),"")</f>
        <v/>
      </c>
      <c r="G395" s="52" t="str">
        <f>IFERROR(INDEX('Stage 2 System Breakdown'!$D$12:$D$200,MATCH(0,INDEX(COUNTIF($G$1:G394,'Stage 2 System Breakdown'!$D$12:$D$200),0,0),0)),"")</f>
        <v/>
      </c>
      <c r="H395" s="52" t="str">
        <f>IFERROR(INDEX('Stage 2 System Breakdown'!$F$12:$F$200,MATCH(0,INDEX(COUNTIF($H$1:H394,'Stage 2 System Breakdown'!$F$12:$F$200),0,0),0)),"")</f>
        <v/>
      </c>
      <c r="AE395" s="52" t="str">
        <f t="array" ref="AE395">IFERROR(INDEX($AB$2:$AB$504,SMALL(IF($AC$2:$AC$504&lt;&gt;0,ROW($AB$2:$AB$504)-ROW($AB$2)+1),ROWS($AB$2:AB395))),"")</f>
        <v/>
      </c>
      <c r="AF395" s="52" t="str">
        <f t="shared" si="29"/>
        <v/>
      </c>
      <c r="AJ395" s="67" t="str">
        <f t="shared" ca="1" si="30"/>
        <v/>
      </c>
      <c r="AK395" s="65" t="str">
        <f t="shared" ca="1" si="31"/>
        <v/>
      </c>
      <c r="AL395" s="65" t="str">
        <f t="shared" ca="1" si="32"/>
        <v/>
      </c>
      <c r="AZ395" s="52" t="str">
        <f>IF(ISNUMBER(SEARCH('Standard Search'!$C$11,HiddenSheet!B395)),HiddenSheet!B395,"")</f>
        <v/>
      </c>
      <c r="BA395" s="52" t="str">
        <f t="array" ref="BA395">IFERROR(INDEX($AZ$2:$AZ$504,SMALL(IF($AZ$2:$AZ$504&lt;&gt;"",ROW($AZ$2:$AZ$504)-ROW($AZ$2)+1,""),ROW(BA395)-ROW($BA$2)+1)),"")</f>
        <v/>
      </c>
    </row>
    <row r="396" spans="1:53">
      <c r="A396" s="60"/>
      <c r="B396" s="60"/>
      <c r="C396" s="60"/>
      <c r="D396" s="62"/>
      <c r="F396" s="52" t="str">
        <f>IFERROR(INDEX('Stage 2 System Breakdown'!$B$12:$B$200,MATCH(0,INDEX(COUNTIF($F$1:F395,'Stage 2 System Breakdown'!$B$12:$B$200),0,0),0)),"")</f>
        <v/>
      </c>
      <c r="G396" s="52" t="str">
        <f>IFERROR(INDEX('Stage 2 System Breakdown'!$D$12:$D$200,MATCH(0,INDEX(COUNTIF($G$1:G395,'Stage 2 System Breakdown'!$D$12:$D$200),0,0),0)),"")</f>
        <v/>
      </c>
      <c r="H396" s="52" t="str">
        <f>IFERROR(INDEX('Stage 2 System Breakdown'!$F$12:$F$200,MATCH(0,INDEX(COUNTIF($H$1:H395,'Stage 2 System Breakdown'!$F$12:$F$200),0,0),0)),"")</f>
        <v/>
      </c>
      <c r="AE396" s="52" t="str">
        <f t="array" ref="AE396">IFERROR(INDEX($AB$2:$AB$504,SMALL(IF($AC$2:$AC$504&lt;&gt;0,ROW($AB$2:$AB$504)-ROW($AB$2)+1),ROWS($AB$2:AB396))),"")</f>
        <v/>
      </c>
      <c r="AF396" s="52" t="str">
        <f t="shared" si="29"/>
        <v/>
      </c>
      <c r="AJ396" s="67" t="str">
        <f t="shared" ca="1" si="30"/>
        <v/>
      </c>
      <c r="AK396" s="65" t="str">
        <f t="shared" ca="1" si="31"/>
        <v/>
      </c>
      <c r="AL396" s="65" t="str">
        <f t="shared" ca="1" si="32"/>
        <v/>
      </c>
      <c r="AZ396" s="52" t="str">
        <f>IF(ISNUMBER(SEARCH('Standard Search'!$C$11,HiddenSheet!B396)),HiddenSheet!B396,"")</f>
        <v/>
      </c>
      <c r="BA396" s="52" t="str">
        <f t="array" ref="BA396">IFERROR(INDEX($AZ$2:$AZ$504,SMALL(IF($AZ$2:$AZ$504&lt;&gt;"",ROW($AZ$2:$AZ$504)-ROW($AZ$2)+1,""),ROW(BA396)-ROW($BA$2)+1)),"")</f>
        <v/>
      </c>
    </row>
    <row r="397" spans="1:53">
      <c r="A397" s="60"/>
      <c r="B397" s="60"/>
      <c r="C397" s="60"/>
      <c r="D397" s="62"/>
      <c r="F397" s="52" t="str">
        <f>IFERROR(INDEX('Stage 2 System Breakdown'!$B$12:$B$200,MATCH(0,INDEX(COUNTIF($F$1:F396,'Stage 2 System Breakdown'!$B$12:$B$200),0,0),0)),"")</f>
        <v/>
      </c>
      <c r="G397" s="52" t="str">
        <f>IFERROR(INDEX('Stage 2 System Breakdown'!$D$12:$D$200,MATCH(0,INDEX(COUNTIF($G$1:G396,'Stage 2 System Breakdown'!$D$12:$D$200),0,0),0)),"")</f>
        <v/>
      </c>
      <c r="H397" s="52" t="str">
        <f>IFERROR(INDEX('Stage 2 System Breakdown'!$F$12:$F$200,MATCH(0,INDEX(COUNTIF($H$1:H396,'Stage 2 System Breakdown'!$F$12:$F$200),0,0),0)),"")</f>
        <v/>
      </c>
      <c r="AE397" s="52" t="str">
        <f t="array" ref="AE397">IFERROR(INDEX($AB$2:$AB$504,SMALL(IF($AC$2:$AC$504&lt;&gt;0,ROW($AB$2:$AB$504)-ROW($AB$2)+1),ROWS($AB$2:AB397))),"")</f>
        <v/>
      </c>
      <c r="AF397" s="52" t="str">
        <f t="shared" si="29"/>
        <v/>
      </c>
      <c r="AJ397" s="67" t="str">
        <f t="shared" ca="1" si="30"/>
        <v/>
      </c>
      <c r="AK397" s="65" t="str">
        <f t="shared" ca="1" si="31"/>
        <v/>
      </c>
      <c r="AL397" s="65" t="str">
        <f t="shared" ca="1" si="32"/>
        <v/>
      </c>
      <c r="AZ397" s="52" t="str">
        <f>IF(ISNUMBER(SEARCH('Standard Search'!$C$11,HiddenSheet!B397)),HiddenSheet!B397,"")</f>
        <v/>
      </c>
      <c r="BA397" s="52" t="str">
        <f t="array" ref="BA397">IFERROR(INDEX($AZ$2:$AZ$504,SMALL(IF($AZ$2:$AZ$504&lt;&gt;"",ROW($AZ$2:$AZ$504)-ROW($AZ$2)+1,""),ROW(BA397)-ROW($BA$2)+1)),"")</f>
        <v/>
      </c>
    </row>
    <row r="398" spans="1:53">
      <c r="A398" s="60"/>
      <c r="B398" s="60"/>
      <c r="C398" s="60"/>
      <c r="D398" s="62"/>
      <c r="F398" s="52" t="str">
        <f>IFERROR(INDEX('Stage 2 System Breakdown'!$B$12:$B$200,MATCH(0,INDEX(COUNTIF($F$1:F397,'Stage 2 System Breakdown'!$B$12:$B$200),0,0),0)),"")</f>
        <v/>
      </c>
      <c r="G398" s="52" t="str">
        <f>IFERROR(INDEX('Stage 2 System Breakdown'!$D$12:$D$200,MATCH(0,INDEX(COUNTIF($G$1:G397,'Stage 2 System Breakdown'!$D$12:$D$200),0,0),0)),"")</f>
        <v/>
      </c>
      <c r="H398" s="52" t="str">
        <f>IFERROR(INDEX('Stage 2 System Breakdown'!$F$12:$F$200,MATCH(0,INDEX(COUNTIF($H$1:H397,'Stage 2 System Breakdown'!$F$12:$F$200),0,0),0)),"")</f>
        <v/>
      </c>
      <c r="AE398" s="52" t="str">
        <f t="array" ref="AE398">IFERROR(INDEX($AB$2:$AB$504,SMALL(IF($AC$2:$AC$504&lt;&gt;0,ROW($AB$2:$AB$504)-ROW($AB$2)+1),ROWS($AB$2:AB398))),"")</f>
        <v/>
      </c>
      <c r="AF398" s="52" t="str">
        <f t="shared" si="29"/>
        <v/>
      </c>
      <c r="AJ398" s="67" t="str">
        <f t="shared" ca="1" si="30"/>
        <v/>
      </c>
      <c r="AK398" s="65" t="str">
        <f t="shared" ca="1" si="31"/>
        <v/>
      </c>
      <c r="AL398" s="65" t="str">
        <f t="shared" ca="1" si="32"/>
        <v/>
      </c>
      <c r="AZ398" s="52" t="str">
        <f>IF(ISNUMBER(SEARCH('Standard Search'!$C$11,HiddenSheet!B398)),HiddenSheet!B398,"")</f>
        <v/>
      </c>
      <c r="BA398" s="52" t="str">
        <f t="array" ref="BA398">IFERROR(INDEX($AZ$2:$AZ$504,SMALL(IF($AZ$2:$AZ$504&lt;&gt;"",ROW($AZ$2:$AZ$504)-ROW($AZ$2)+1,""),ROW(BA398)-ROW($BA$2)+1)),"")</f>
        <v/>
      </c>
    </row>
    <row r="399" spans="1:53">
      <c r="A399" s="60"/>
      <c r="B399" s="60"/>
      <c r="C399" s="60"/>
      <c r="D399" s="62"/>
      <c r="F399" s="52" t="str">
        <f>IFERROR(INDEX('Stage 2 System Breakdown'!$B$12:$B$200,MATCH(0,INDEX(COUNTIF($F$1:F398,'Stage 2 System Breakdown'!$B$12:$B$200),0,0),0)),"")</f>
        <v/>
      </c>
      <c r="G399" s="52" t="str">
        <f>IFERROR(INDEX('Stage 2 System Breakdown'!$D$12:$D$200,MATCH(0,INDEX(COUNTIF($G$1:G398,'Stage 2 System Breakdown'!$D$12:$D$200),0,0),0)),"")</f>
        <v/>
      </c>
      <c r="H399" s="52" t="str">
        <f>IFERROR(INDEX('Stage 2 System Breakdown'!$F$12:$F$200,MATCH(0,INDEX(COUNTIF($H$1:H398,'Stage 2 System Breakdown'!$F$12:$F$200),0,0),0)),"")</f>
        <v/>
      </c>
      <c r="AE399" s="52" t="str">
        <f t="array" ref="AE399">IFERROR(INDEX($AB$2:$AB$504,SMALL(IF($AC$2:$AC$504&lt;&gt;0,ROW($AB$2:$AB$504)-ROW($AB$2)+1),ROWS($AB$2:AB399))),"")</f>
        <v/>
      </c>
      <c r="AF399" s="52" t="str">
        <f t="shared" si="29"/>
        <v/>
      </c>
      <c r="AJ399" s="67" t="str">
        <f t="shared" ca="1" si="30"/>
        <v/>
      </c>
      <c r="AK399" s="65" t="str">
        <f t="shared" ca="1" si="31"/>
        <v/>
      </c>
      <c r="AL399" s="65" t="str">
        <f t="shared" ca="1" si="32"/>
        <v/>
      </c>
      <c r="AZ399" s="52" t="str">
        <f>IF(ISNUMBER(SEARCH('Standard Search'!$C$11,HiddenSheet!B399)),HiddenSheet!B399,"")</f>
        <v/>
      </c>
      <c r="BA399" s="52" t="str">
        <f t="array" ref="BA399">IFERROR(INDEX($AZ$2:$AZ$504,SMALL(IF($AZ$2:$AZ$504&lt;&gt;"",ROW($AZ$2:$AZ$504)-ROW($AZ$2)+1,""),ROW(BA399)-ROW($BA$2)+1)),"")</f>
        <v/>
      </c>
    </row>
    <row r="400" spans="1:53">
      <c r="A400" s="60"/>
      <c r="B400" s="60"/>
      <c r="C400" s="60"/>
      <c r="D400" s="62"/>
      <c r="F400" s="52" t="str">
        <f>IFERROR(INDEX('Stage 2 System Breakdown'!$B$12:$B$200,MATCH(0,INDEX(COUNTIF($F$1:F399,'Stage 2 System Breakdown'!$B$12:$B$200),0,0),0)),"")</f>
        <v/>
      </c>
      <c r="G400" s="52" t="str">
        <f>IFERROR(INDEX('Stage 2 System Breakdown'!$D$12:$D$200,MATCH(0,INDEX(COUNTIF($G$1:G399,'Stage 2 System Breakdown'!$D$12:$D$200),0,0),0)),"")</f>
        <v/>
      </c>
      <c r="H400" s="52" t="str">
        <f>IFERROR(INDEX('Stage 2 System Breakdown'!$F$12:$F$200,MATCH(0,INDEX(COUNTIF($H$1:H399,'Stage 2 System Breakdown'!$F$12:$F$200),0,0),0)),"")</f>
        <v/>
      </c>
      <c r="AE400" s="52" t="str">
        <f t="array" ref="AE400">IFERROR(INDEX($AB$2:$AB$504,SMALL(IF($AC$2:$AC$504&lt;&gt;0,ROW($AB$2:$AB$504)-ROW($AB$2)+1),ROWS($AB$2:AB400))),"")</f>
        <v/>
      </c>
      <c r="AF400" s="52" t="str">
        <f t="shared" si="29"/>
        <v/>
      </c>
      <c r="AJ400" s="67" t="str">
        <f t="shared" ca="1" si="30"/>
        <v/>
      </c>
      <c r="AK400" s="65" t="str">
        <f t="shared" ca="1" si="31"/>
        <v/>
      </c>
      <c r="AL400" s="65" t="str">
        <f t="shared" ca="1" si="32"/>
        <v/>
      </c>
      <c r="AZ400" s="52" t="str">
        <f>IF(ISNUMBER(SEARCH('Standard Search'!$C$11,HiddenSheet!B400)),HiddenSheet!B400,"")</f>
        <v/>
      </c>
      <c r="BA400" s="52" t="str">
        <f t="array" ref="BA400">IFERROR(INDEX($AZ$2:$AZ$504,SMALL(IF($AZ$2:$AZ$504&lt;&gt;"",ROW($AZ$2:$AZ$504)-ROW($AZ$2)+1,""),ROW(BA400)-ROW($BA$2)+1)),"")</f>
        <v/>
      </c>
    </row>
    <row r="401" spans="1:53">
      <c r="A401" s="60"/>
      <c r="B401" s="60"/>
      <c r="C401" s="60"/>
      <c r="D401" s="62"/>
      <c r="F401" s="52" t="str">
        <f>IFERROR(INDEX('Stage 2 System Breakdown'!$B$12:$B$200,MATCH(0,INDEX(COUNTIF($F$1:F400,'Stage 2 System Breakdown'!$B$12:$B$200),0,0),0)),"")</f>
        <v/>
      </c>
      <c r="G401" s="52" t="str">
        <f>IFERROR(INDEX('Stage 2 System Breakdown'!$D$12:$D$200,MATCH(0,INDEX(COUNTIF($G$1:G400,'Stage 2 System Breakdown'!$D$12:$D$200),0,0),0)),"")</f>
        <v/>
      </c>
      <c r="H401" s="52" t="str">
        <f>IFERROR(INDEX('Stage 2 System Breakdown'!$F$12:$F$200,MATCH(0,INDEX(COUNTIF($H$1:H400,'Stage 2 System Breakdown'!$F$12:$F$200),0,0),0)),"")</f>
        <v/>
      </c>
      <c r="AE401" s="52" t="str">
        <f t="array" ref="AE401">IFERROR(INDEX($AB$2:$AB$504,SMALL(IF($AC$2:$AC$504&lt;&gt;0,ROW($AB$2:$AB$504)-ROW($AB$2)+1),ROWS($AB$2:AB401))),"")</f>
        <v/>
      </c>
      <c r="AF401" s="52" t="str">
        <f t="shared" si="29"/>
        <v/>
      </c>
      <c r="AJ401" s="67" t="str">
        <f t="shared" ca="1" si="30"/>
        <v/>
      </c>
      <c r="AK401" s="65" t="str">
        <f t="shared" ca="1" si="31"/>
        <v/>
      </c>
      <c r="AL401" s="65" t="str">
        <f t="shared" ca="1" si="32"/>
        <v/>
      </c>
      <c r="AZ401" s="52" t="str">
        <f>IF(ISNUMBER(SEARCH('Standard Search'!$C$11,HiddenSheet!B401)),HiddenSheet!B401,"")</f>
        <v/>
      </c>
      <c r="BA401" s="52" t="str">
        <f t="array" ref="BA401">IFERROR(INDEX($AZ$2:$AZ$504,SMALL(IF($AZ$2:$AZ$504&lt;&gt;"",ROW($AZ$2:$AZ$504)-ROW($AZ$2)+1,""),ROW(BA401)-ROW($BA$2)+1)),"")</f>
        <v/>
      </c>
    </row>
    <row r="402" spans="1:53">
      <c r="A402" s="60"/>
      <c r="B402" s="60"/>
      <c r="C402" s="60"/>
      <c r="D402" s="62"/>
      <c r="F402" s="52" t="str">
        <f>IFERROR(INDEX('Stage 2 System Breakdown'!$B$12:$B$200,MATCH(0,INDEX(COUNTIF($F$1:F401,'Stage 2 System Breakdown'!$B$12:$B$200),0,0),0)),"")</f>
        <v/>
      </c>
      <c r="G402" s="52" t="str">
        <f>IFERROR(INDEX('Stage 2 System Breakdown'!$D$12:$D$200,MATCH(0,INDEX(COUNTIF($G$1:G401,'Stage 2 System Breakdown'!$D$12:$D$200),0,0),0)),"")</f>
        <v/>
      </c>
      <c r="H402" s="52" t="str">
        <f>IFERROR(INDEX('Stage 2 System Breakdown'!$F$12:$F$200,MATCH(0,INDEX(COUNTIF($H$1:H401,'Stage 2 System Breakdown'!$F$12:$F$200),0,0),0)),"")</f>
        <v/>
      </c>
      <c r="AE402" s="52" t="str">
        <f t="array" ref="AE402">IFERROR(INDEX($AB$2:$AB$504,SMALL(IF($AC$2:$AC$504&lt;&gt;0,ROW($AB$2:$AB$504)-ROW($AB$2)+1),ROWS($AB$2:AB402))),"")</f>
        <v/>
      </c>
      <c r="AF402" s="52" t="str">
        <f t="shared" si="29"/>
        <v/>
      </c>
      <c r="AJ402" s="67" t="str">
        <f t="shared" ca="1" si="30"/>
        <v/>
      </c>
      <c r="AK402" s="65" t="str">
        <f t="shared" ca="1" si="31"/>
        <v/>
      </c>
      <c r="AL402" s="65" t="str">
        <f t="shared" ca="1" si="32"/>
        <v/>
      </c>
      <c r="AZ402" s="52" t="str">
        <f>IF(ISNUMBER(SEARCH('Standard Search'!$C$11,HiddenSheet!B402)),HiddenSheet!B402,"")</f>
        <v/>
      </c>
      <c r="BA402" s="52" t="str">
        <f t="array" ref="BA402">IFERROR(INDEX($AZ$2:$AZ$504,SMALL(IF($AZ$2:$AZ$504&lt;&gt;"",ROW($AZ$2:$AZ$504)-ROW($AZ$2)+1,""),ROW(BA402)-ROW($BA$2)+1)),"")</f>
        <v/>
      </c>
    </row>
    <row r="403" spans="1:53">
      <c r="A403" s="60"/>
      <c r="B403" s="60"/>
      <c r="C403" s="60"/>
      <c r="D403" s="62"/>
      <c r="F403" s="52" t="str">
        <f>IFERROR(INDEX('Stage 2 System Breakdown'!$B$12:$B$200,MATCH(0,INDEX(COUNTIF($F$1:F402,'Stage 2 System Breakdown'!$B$12:$B$200),0,0),0)),"")</f>
        <v/>
      </c>
      <c r="G403" s="52" t="str">
        <f>IFERROR(INDEX('Stage 2 System Breakdown'!$D$12:$D$200,MATCH(0,INDEX(COUNTIF($G$1:G402,'Stage 2 System Breakdown'!$D$12:$D$200),0,0),0)),"")</f>
        <v/>
      </c>
      <c r="H403" s="52" t="str">
        <f>IFERROR(INDEX('Stage 2 System Breakdown'!$F$12:$F$200,MATCH(0,INDEX(COUNTIF($H$1:H402,'Stage 2 System Breakdown'!$F$12:$F$200),0,0),0)),"")</f>
        <v/>
      </c>
      <c r="AE403" s="52" t="str">
        <f t="array" ref="AE403">IFERROR(INDEX($AB$2:$AB$504,SMALL(IF($AC$2:$AC$504&lt;&gt;0,ROW($AB$2:$AB$504)-ROW($AB$2)+1),ROWS($AB$2:AB403))),"")</f>
        <v/>
      </c>
      <c r="AF403" s="52" t="str">
        <f t="shared" si="29"/>
        <v/>
      </c>
      <c r="AJ403" s="67" t="str">
        <f t="shared" ca="1" si="30"/>
        <v/>
      </c>
      <c r="AK403" s="65" t="str">
        <f t="shared" ca="1" si="31"/>
        <v/>
      </c>
      <c r="AL403" s="65" t="str">
        <f t="shared" ca="1" si="32"/>
        <v/>
      </c>
      <c r="AZ403" s="52" t="str">
        <f>IF(ISNUMBER(SEARCH('Standard Search'!$C$11,HiddenSheet!B403)),HiddenSheet!B403,"")</f>
        <v/>
      </c>
      <c r="BA403" s="52" t="str">
        <f t="array" ref="BA403">IFERROR(INDEX($AZ$2:$AZ$504,SMALL(IF($AZ$2:$AZ$504&lt;&gt;"",ROW($AZ$2:$AZ$504)-ROW($AZ$2)+1,""),ROW(BA403)-ROW($BA$2)+1)),"")</f>
        <v/>
      </c>
    </row>
    <row r="404" spans="1:53">
      <c r="A404" s="60"/>
      <c r="B404" s="60"/>
      <c r="C404" s="60"/>
      <c r="D404" s="62"/>
      <c r="F404" s="52" t="str">
        <f>IFERROR(INDEX('Stage 2 System Breakdown'!$B$12:$B$200,MATCH(0,INDEX(COUNTIF($F$1:F403,'Stage 2 System Breakdown'!$B$12:$B$200),0,0),0)),"")</f>
        <v/>
      </c>
      <c r="G404" s="52" t="str">
        <f>IFERROR(INDEX('Stage 2 System Breakdown'!$D$12:$D$200,MATCH(0,INDEX(COUNTIF($G$1:G403,'Stage 2 System Breakdown'!$D$12:$D$200),0,0),0)),"")</f>
        <v/>
      </c>
      <c r="H404" s="52" t="str">
        <f>IFERROR(INDEX('Stage 2 System Breakdown'!$F$12:$F$200,MATCH(0,INDEX(COUNTIF($H$1:H403,'Stage 2 System Breakdown'!$F$12:$F$200),0,0),0)),"")</f>
        <v/>
      </c>
      <c r="AE404" s="52" t="str">
        <f t="array" ref="AE404">IFERROR(INDEX($AB$2:$AB$504,SMALL(IF($AC$2:$AC$504&lt;&gt;0,ROW($AB$2:$AB$504)-ROW($AB$2)+1),ROWS($AB$2:AB404))),"")</f>
        <v/>
      </c>
      <c r="AF404" s="52" t="str">
        <f t="shared" si="29"/>
        <v/>
      </c>
      <c r="AJ404" s="67" t="str">
        <f t="shared" ca="1" si="30"/>
        <v/>
      </c>
      <c r="AK404" s="65" t="str">
        <f t="shared" ca="1" si="31"/>
        <v/>
      </c>
      <c r="AL404" s="65" t="str">
        <f t="shared" ca="1" si="32"/>
        <v/>
      </c>
      <c r="AZ404" s="52" t="str">
        <f>IF(ISNUMBER(SEARCH('Standard Search'!$C$11,HiddenSheet!B404)),HiddenSheet!B404,"")</f>
        <v/>
      </c>
      <c r="BA404" s="52" t="str">
        <f t="array" ref="BA404">IFERROR(INDEX($AZ$2:$AZ$504,SMALL(IF($AZ$2:$AZ$504&lt;&gt;"",ROW($AZ$2:$AZ$504)-ROW($AZ$2)+1,""),ROW(BA404)-ROW($BA$2)+1)),"")</f>
        <v/>
      </c>
    </row>
    <row r="405" spans="1:53">
      <c r="A405" s="60"/>
      <c r="B405" s="60"/>
      <c r="C405" s="60"/>
      <c r="D405" s="62"/>
      <c r="F405" s="52" t="str">
        <f>IFERROR(INDEX('Stage 2 System Breakdown'!$B$12:$B$200,MATCH(0,INDEX(COUNTIF($F$1:F404,'Stage 2 System Breakdown'!$B$12:$B$200),0,0),0)),"")</f>
        <v/>
      </c>
      <c r="G405" s="52" t="str">
        <f>IFERROR(INDEX('Stage 2 System Breakdown'!$D$12:$D$200,MATCH(0,INDEX(COUNTIF($G$1:G404,'Stage 2 System Breakdown'!$D$12:$D$200),0,0),0)),"")</f>
        <v/>
      </c>
      <c r="H405" s="52" t="str">
        <f>IFERROR(INDEX('Stage 2 System Breakdown'!$F$12:$F$200,MATCH(0,INDEX(COUNTIF($H$1:H404,'Stage 2 System Breakdown'!$F$12:$F$200),0,0),0)),"")</f>
        <v/>
      </c>
      <c r="AE405" s="52" t="str">
        <f t="array" ref="AE405">IFERROR(INDEX($AB$2:$AB$504,SMALL(IF($AC$2:$AC$504&lt;&gt;0,ROW($AB$2:$AB$504)-ROW($AB$2)+1),ROWS($AB$2:AB405))),"")</f>
        <v/>
      </c>
      <c r="AF405" s="52" t="str">
        <f t="shared" si="29"/>
        <v/>
      </c>
      <c r="AJ405" s="67" t="str">
        <f t="shared" ca="1" si="30"/>
        <v/>
      </c>
      <c r="AK405" s="65" t="str">
        <f t="shared" ca="1" si="31"/>
        <v/>
      </c>
      <c r="AL405" s="65" t="str">
        <f t="shared" ca="1" si="32"/>
        <v/>
      </c>
      <c r="AZ405" s="52" t="str">
        <f>IF(ISNUMBER(SEARCH('Standard Search'!$C$11,HiddenSheet!B405)),HiddenSheet!B405,"")</f>
        <v/>
      </c>
      <c r="BA405" s="52" t="str">
        <f t="array" ref="BA405">IFERROR(INDEX($AZ$2:$AZ$504,SMALL(IF($AZ$2:$AZ$504&lt;&gt;"",ROW($AZ$2:$AZ$504)-ROW($AZ$2)+1,""),ROW(BA405)-ROW($BA$2)+1)),"")</f>
        <v/>
      </c>
    </row>
    <row r="406" spans="1:53">
      <c r="A406" s="60"/>
      <c r="B406" s="60"/>
      <c r="C406" s="60"/>
      <c r="D406" s="62"/>
      <c r="F406" s="52" t="str">
        <f>IFERROR(INDEX('Stage 2 System Breakdown'!$B$12:$B$200,MATCH(0,INDEX(COUNTIF($F$1:F405,'Stage 2 System Breakdown'!$B$12:$B$200),0,0),0)),"")</f>
        <v/>
      </c>
      <c r="G406" s="52" t="str">
        <f>IFERROR(INDEX('Stage 2 System Breakdown'!$D$12:$D$200,MATCH(0,INDEX(COUNTIF($G$1:G405,'Stage 2 System Breakdown'!$D$12:$D$200),0,0),0)),"")</f>
        <v/>
      </c>
      <c r="H406" s="52" t="str">
        <f>IFERROR(INDEX('Stage 2 System Breakdown'!$F$12:$F$200,MATCH(0,INDEX(COUNTIF($H$1:H405,'Stage 2 System Breakdown'!$F$12:$F$200),0,0),0)),"")</f>
        <v/>
      </c>
      <c r="AE406" s="52" t="str">
        <f t="array" ref="AE406">IFERROR(INDEX($AB$2:$AB$504,SMALL(IF($AC$2:$AC$504&lt;&gt;0,ROW($AB$2:$AB$504)-ROW($AB$2)+1),ROWS($AB$2:AB406))),"")</f>
        <v/>
      </c>
      <c r="AF406" s="52" t="str">
        <f t="shared" si="29"/>
        <v/>
      </c>
      <c r="AJ406" s="67" t="str">
        <f t="shared" ca="1" si="30"/>
        <v/>
      </c>
      <c r="AK406" s="65" t="str">
        <f t="shared" ca="1" si="31"/>
        <v/>
      </c>
      <c r="AL406" s="65" t="str">
        <f t="shared" ca="1" si="32"/>
        <v/>
      </c>
      <c r="AZ406" s="52" t="str">
        <f>IF(ISNUMBER(SEARCH('Standard Search'!$C$11,HiddenSheet!B406)),HiddenSheet!B406,"")</f>
        <v/>
      </c>
      <c r="BA406" s="52" t="str">
        <f t="array" ref="BA406">IFERROR(INDEX($AZ$2:$AZ$504,SMALL(IF($AZ$2:$AZ$504&lt;&gt;"",ROW($AZ$2:$AZ$504)-ROW($AZ$2)+1,""),ROW(BA406)-ROW($BA$2)+1)),"")</f>
        <v/>
      </c>
    </row>
    <row r="407" spans="1:53">
      <c r="A407" s="60"/>
      <c r="B407" s="60"/>
      <c r="C407" s="60"/>
      <c r="D407" s="62"/>
      <c r="F407" s="52" t="str">
        <f>IFERROR(INDEX('Stage 2 System Breakdown'!$B$12:$B$200,MATCH(0,INDEX(COUNTIF($F$1:F406,'Stage 2 System Breakdown'!$B$12:$B$200),0,0),0)),"")</f>
        <v/>
      </c>
      <c r="G407" s="52" t="str">
        <f>IFERROR(INDEX('Stage 2 System Breakdown'!$D$12:$D$200,MATCH(0,INDEX(COUNTIF($G$1:G406,'Stage 2 System Breakdown'!$D$12:$D$200),0,0),0)),"")</f>
        <v/>
      </c>
      <c r="H407" s="52" t="str">
        <f>IFERROR(INDEX('Stage 2 System Breakdown'!$F$12:$F$200,MATCH(0,INDEX(COUNTIF($H$1:H406,'Stage 2 System Breakdown'!$F$12:$F$200),0,0),0)),"")</f>
        <v/>
      </c>
      <c r="AE407" s="52" t="str">
        <f t="array" ref="AE407">IFERROR(INDEX($AB$2:$AB$504,SMALL(IF($AC$2:$AC$504&lt;&gt;0,ROW($AB$2:$AB$504)-ROW($AB$2)+1),ROWS($AB$2:AB407))),"")</f>
        <v/>
      </c>
      <c r="AF407" s="52" t="str">
        <f t="shared" si="29"/>
        <v/>
      </c>
      <c r="AJ407" s="67" t="str">
        <f t="shared" ca="1" si="30"/>
        <v/>
      </c>
      <c r="AK407" s="65" t="str">
        <f t="shared" ca="1" si="31"/>
        <v/>
      </c>
      <c r="AL407" s="65" t="str">
        <f t="shared" ca="1" si="32"/>
        <v/>
      </c>
      <c r="AZ407" s="52" t="str">
        <f>IF(ISNUMBER(SEARCH('Standard Search'!$C$11,HiddenSheet!B407)),HiddenSheet!B407,"")</f>
        <v/>
      </c>
      <c r="BA407" s="52" t="str">
        <f t="array" ref="BA407">IFERROR(INDEX($AZ$2:$AZ$504,SMALL(IF($AZ$2:$AZ$504&lt;&gt;"",ROW($AZ$2:$AZ$504)-ROW($AZ$2)+1,""),ROW(BA407)-ROW($BA$2)+1)),"")</f>
        <v/>
      </c>
    </row>
    <row r="408" spans="1:53">
      <c r="A408" s="60"/>
      <c r="B408" s="60"/>
      <c r="C408" s="60"/>
      <c r="D408" s="62"/>
      <c r="F408" s="52" t="str">
        <f>IFERROR(INDEX('Stage 2 System Breakdown'!$B$12:$B$200,MATCH(0,INDEX(COUNTIF($F$1:F407,'Stage 2 System Breakdown'!$B$12:$B$200),0,0),0)),"")</f>
        <v/>
      </c>
      <c r="G408" s="52" t="str">
        <f>IFERROR(INDEX('Stage 2 System Breakdown'!$D$12:$D$200,MATCH(0,INDEX(COUNTIF($G$1:G407,'Stage 2 System Breakdown'!$D$12:$D$200),0,0),0)),"")</f>
        <v/>
      </c>
      <c r="H408" s="52" t="str">
        <f>IFERROR(INDEX('Stage 2 System Breakdown'!$F$12:$F$200,MATCH(0,INDEX(COUNTIF($H$1:H407,'Stage 2 System Breakdown'!$F$12:$F$200),0,0),0)),"")</f>
        <v/>
      </c>
      <c r="AE408" s="52" t="str">
        <f t="array" ref="AE408">IFERROR(INDEX($AB$2:$AB$504,SMALL(IF($AC$2:$AC$504&lt;&gt;0,ROW($AB$2:$AB$504)-ROW($AB$2)+1),ROWS($AB$2:AB408))),"")</f>
        <v/>
      </c>
      <c r="AF408" s="52" t="str">
        <f t="shared" si="29"/>
        <v/>
      </c>
      <c r="AJ408" s="67" t="str">
        <f t="shared" ca="1" si="30"/>
        <v/>
      </c>
      <c r="AK408" s="65" t="str">
        <f t="shared" ca="1" si="31"/>
        <v/>
      </c>
      <c r="AL408" s="65" t="str">
        <f t="shared" ca="1" si="32"/>
        <v/>
      </c>
      <c r="AZ408" s="52" t="str">
        <f>IF(ISNUMBER(SEARCH('Standard Search'!$C$11,HiddenSheet!B408)),HiddenSheet!B408,"")</f>
        <v/>
      </c>
      <c r="BA408" s="52" t="str">
        <f t="array" ref="BA408">IFERROR(INDEX($AZ$2:$AZ$504,SMALL(IF($AZ$2:$AZ$504&lt;&gt;"",ROW($AZ$2:$AZ$504)-ROW($AZ$2)+1,""),ROW(BA408)-ROW($BA$2)+1)),"")</f>
        <v/>
      </c>
    </row>
    <row r="409" spans="1:53">
      <c r="A409" s="60"/>
      <c r="B409" s="60"/>
      <c r="C409" s="60"/>
      <c r="D409" s="62"/>
      <c r="F409" s="52" t="str">
        <f>IFERROR(INDEX('Stage 2 System Breakdown'!$B$12:$B$200,MATCH(0,INDEX(COUNTIF($F$1:F408,'Stage 2 System Breakdown'!$B$12:$B$200),0,0),0)),"")</f>
        <v/>
      </c>
      <c r="G409" s="52" t="str">
        <f>IFERROR(INDEX('Stage 2 System Breakdown'!$D$12:$D$200,MATCH(0,INDEX(COUNTIF($G$1:G408,'Stage 2 System Breakdown'!$D$12:$D$200),0,0),0)),"")</f>
        <v/>
      </c>
      <c r="H409" s="52" t="str">
        <f>IFERROR(INDEX('Stage 2 System Breakdown'!$F$12:$F$200,MATCH(0,INDEX(COUNTIF($H$1:H408,'Stage 2 System Breakdown'!$F$12:$F$200),0,0),0)),"")</f>
        <v/>
      </c>
      <c r="AE409" s="52" t="str">
        <f t="array" ref="AE409">IFERROR(INDEX($AB$2:$AB$504,SMALL(IF($AC$2:$AC$504&lt;&gt;0,ROW($AB$2:$AB$504)-ROW($AB$2)+1),ROWS($AB$2:AB409))),"")</f>
        <v/>
      </c>
      <c r="AF409" s="52" t="str">
        <f t="shared" si="29"/>
        <v/>
      </c>
      <c r="AJ409" s="67" t="str">
        <f t="shared" ca="1" si="30"/>
        <v/>
      </c>
      <c r="AK409" s="65" t="str">
        <f t="shared" ca="1" si="31"/>
        <v/>
      </c>
      <c r="AL409" s="65" t="str">
        <f t="shared" ca="1" si="32"/>
        <v/>
      </c>
      <c r="AZ409" s="52" t="str">
        <f>IF(ISNUMBER(SEARCH('Standard Search'!$C$11,HiddenSheet!B409)),HiddenSheet!B409,"")</f>
        <v/>
      </c>
      <c r="BA409" s="52" t="str">
        <f t="array" ref="BA409">IFERROR(INDEX($AZ$2:$AZ$504,SMALL(IF($AZ$2:$AZ$504&lt;&gt;"",ROW($AZ$2:$AZ$504)-ROW($AZ$2)+1,""),ROW(BA409)-ROW($BA$2)+1)),"")</f>
        <v/>
      </c>
    </row>
    <row r="410" spans="1:53">
      <c r="A410" s="60"/>
      <c r="B410" s="60"/>
      <c r="C410" s="60"/>
      <c r="D410" s="62"/>
      <c r="F410" s="52" t="str">
        <f>IFERROR(INDEX('Stage 2 System Breakdown'!$B$12:$B$200,MATCH(0,INDEX(COUNTIF($F$1:F409,'Stage 2 System Breakdown'!$B$12:$B$200),0,0),0)),"")</f>
        <v/>
      </c>
      <c r="G410" s="52" t="str">
        <f>IFERROR(INDEX('Stage 2 System Breakdown'!$D$12:$D$200,MATCH(0,INDEX(COUNTIF($G$1:G409,'Stage 2 System Breakdown'!$D$12:$D$200),0,0),0)),"")</f>
        <v/>
      </c>
      <c r="H410" s="52" t="str">
        <f>IFERROR(INDEX('Stage 2 System Breakdown'!$F$12:$F$200,MATCH(0,INDEX(COUNTIF($H$1:H409,'Stage 2 System Breakdown'!$F$12:$F$200),0,0),0)),"")</f>
        <v/>
      </c>
      <c r="AE410" s="52" t="str">
        <f t="array" ref="AE410">IFERROR(INDEX($AB$2:$AB$504,SMALL(IF($AC$2:$AC$504&lt;&gt;0,ROW($AB$2:$AB$504)-ROW($AB$2)+1),ROWS($AB$2:AB410))),"")</f>
        <v/>
      </c>
      <c r="AF410" s="52" t="str">
        <f t="shared" si="29"/>
        <v/>
      </c>
      <c r="AJ410" s="67" t="str">
        <f t="shared" ca="1" si="30"/>
        <v/>
      </c>
      <c r="AK410" s="65" t="str">
        <f t="shared" ca="1" si="31"/>
        <v/>
      </c>
      <c r="AL410" s="65" t="str">
        <f t="shared" ca="1" si="32"/>
        <v/>
      </c>
      <c r="AZ410" s="52" t="str">
        <f>IF(ISNUMBER(SEARCH('Standard Search'!$C$11,HiddenSheet!B410)),HiddenSheet!B410,"")</f>
        <v/>
      </c>
      <c r="BA410" s="52" t="str">
        <f t="array" ref="BA410">IFERROR(INDEX($AZ$2:$AZ$504,SMALL(IF($AZ$2:$AZ$504&lt;&gt;"",ROW($AZ$2:$AZ$504)-ROW($AZ$2)+1,""),ROW(BA410)-ROW($BA$2)+1)),"")</f>
        <v/>
      </c>
    </row>
    <row r="411" spans="1:53">
      <c r="A411" s="60"/>
      <c r="B411" s="60"/>
      <c r="C411" s="60"/>
      <c r="D411" s="62"/>
      <c r="F411" s="52" t="str">
        <f>IFERROR(INDEX('Stage 2 System Breakdown'!$B$12:$B$200,MATCH(0,INDEX(COUNTIF($F$1:F410,'Stage 2 System Breakdown'!$B$12:$B$200),0,0),0)),"")</f>
        <v/>
      </c>
      <c r="G411" s="52" t="str">
        <f>IFERROR(INDEX('Stage 2 System Breakdown'!$D$12:$D$200,MATCH(0,INDEX(COUNTIF($G$1:G410,'Stage 2 System Breakdown'!$D$12:$D$200),0,0),0)),"")</f>
        <v/>
      </c>
      <c r="H411" s="52" t="str">
        <f>IFERROR(INDEX('Stage 2 System Breakdown'!$F$12:$F$200,MATCH(0,INDEX(COUNTIF($H$1:H410,'Stage 2 System Breakdown'!$F$12:$F$200),0,0),0)),"")</f>
        <v/>
      </c>
      <c r="AE411" s="52" t="str">
        <f t="array" ref="AE411">IFERROR(INDEX($AB$2:$AB$504,SMALL(IF($AC$2:$AC$504&lt;&gt;0,ROW($AB$2:$AB$504)-ROW($AB$2)+1),ROWS($AB$2:AB411))),"")</f>
        <v/>
      </c>
      <c r="AF411" s="52" t="str">
        <f t="shared" si="29"/>
        <v/>
      </c>
      <c r="AJ411" s="67" t="str">
        <f t="shared" ca="1" si="30"/>
        <v/>
      </c>
      <c r="AK411" s="65" t="str">
        <f t="shared" ca="1" si="31"/>
        <v/>
      </c>
      <c r="AL411" s="65" t="str">
        <f t="shared" ca="1" si="32"/>
        <v/>
      </c>
      <c r="AZ411" s="52" t="str">
        <f>IF(ISNUMBER(SEARCH('Standard Search'!$C$11,HiddenSheet!B411)),HiddenSheet!B411,"")</f>
        <v/>
      </c>
      <c r="BA411" s="52" t="str">
        <f t="array" ref="BA411">IFERROR(INDEX($AZ$2:$AZ$504,SMALL(IF($AZ$2:$AZ$504&lt;&gt;"",ROW($AZ$2:$AZ$504)-ROW($AZ$2)+1,""),ROW(BA411)-ROW($BA$2)+1)),"")</f>
        <v/>
      </c>
    </row>
    <row r="412" spans="1:53">
      <c r="A412" s="60"/>
      <c r="B412" s="60"/>
      <c r="C412" s="60"/>
      <c r="D412" s="62"/>
      <c r="F412" s="52" t="str">
        <f>IFERROR(INDEX('Stage 2 System Breakdown'!$B$12:$B$200,MATCH(0,INDEX(COUNTIF($F$1:F411,'Stage 2 System Breakdown'!$B$12:$B$200),0,0),0)),"")</f>
        <v/>
      </c>
      <c r="G412" s="52" t="str">
        <f>IFERROR(INDEX('Stage 2 System Breakdown'!$D$12:$D$200,MATCH(0,INDEX(COUNTIF($G$1:G411,'Stage 2 System Breakdown'!$D$12:$D$200),0,0),0)),"")</f>
        <v/>
      </c>
      <c r="H412" s="52" t="str">
        <f>IFERROR(INDEX('Stage 2 System Breakdown'!$F$12:$F$200,MATCH(0,INDEX(COUNTIF($H$1:H411,'Stage 2 System Breakdown'!$F$12:$F$200),0,0),0)),"")</f>
        <v/>
      </c>
      <c r="AE412" s="52" t="str">
        <f t="array" ref="AE412">IFERROR(INDEX($AB$2:$AB$504,SMALL(IF($AC$2:$AC$504&lt;&gt;0,ROW($AB$2:$AB$504)-ROW($AB$2)+1),ROWS($AB$2:AB412))),"")</f>
        <v/>
      </c>
      <c r="AF412" s="52" t="str">
        <f t="shared" si="29"/>
        <v/>
      </c>
      <c r="AJ412" s="67" t="str">
        <f t="shared" ca="1" si="30"/>
        <v/>
      </c>
      <c r="AK412" s="65" t="str">
        <f t="shared" ca="1" si="31"/>
        <v/>
      </c>
      <c r="AL412" s="65" t="str">
        <f t="shared" ca="1" si="32"/>
        <v/>
      </c>
      <c r="AZ412" s="52" t="str">
        <f>IF(ISNUMBER(SEARCH('Standard Search'!$C$11,HiddenSheet!B412)),HiddenSheet!B412,"")</f>
        <v/>
      </c>
      <c r="BA412" s="52" t="str">
        <f t="array" ref="BA412">IFERROR(INDEX($AZ$2:$AZ$504,SMALL(IF($AZ$2:$AZ$504&lt;&gt;"",ROW($AZ$2:$AZ$504)-ROW($AZ$2)+1,""),ROW(BA412)-ROW($BA$2)+1)),"")</f>
        <v/>
      </c>
    </row>
    <row r="413" spans="1:53">
      <c r="A413" s="60"/>
      <c r="B413" s="60"/>
      <c r="C413" s="60"/>
      <c r="D413" s="62"/>
      <c r="F413" s="52" t="str">
        <f>IFERROR(INDEX('Stage 2 System Breakdown'!$B$12:$B$200,MATCH(0,INDEX(COUNTIF($F$1:F412,'Stage 2 System Breakdown'!$B$12:$B$200),0,0),0)),"")</f>
        <v/>
      </c>
      <c r="G413" s="52" t="str">
        <f>IFERROR(INDEX('Stage 2 System Breakdown'!$D$12:$D$200,MATCH(0,INDEX(COUNTIF($G$1:G412,'Stage 2 System Breakdown'!$D$12:$D$200),0,0),0)),"")</f>
        <v/>
      </c>
      <c r="H413" s="52" t="str">
        <f>IFERROR(INDEX('Stage 2 System Breakdown'!$F$12:$F$200,MATCH(0,INDEX(COUNTIF($H$1:H412,'Stage 2 System Breakdown'!$F$12:$F$200),0,0),0)),"")</f>
        <v/>
      </c>
      <c r="AE413" s="52" t="str">
        <f t="array" ref="AE413">IFERROR(INDEX($AB$2:$AB$504,SMALL(IF($AC$2:$AC$504&lt;&gt;0,ROW($AB$2:$AB$504)-ROW($AB$2)+1),ROWS($AB$2:AB413))),"")</f>
        <v/>
      </c>
      <c r="AF413" s="52" t="str">
        <f t="shared" si="29"/>
        <v/>
      </c>
      <c r="AJ413" s="67" t="str">
        <f t="shared" ca="1" si="30"/>
        <v/>
      </c>
      <c r="AK413" s="65" t="str">
        <f t="shared" ca="1" si="31"/>
        <v/>
      </c>
      <c r="AL413" s="65" t="str">
        <f t="shared" ca="1" si="32"/>
        <v/>
      </c>
      <c r="AZ413" s="52" t="str">
        <f>IF(ISNUMBER(SEARCH('Standard Search'!$C$11,HiddenSheet!B413)),HiddenSheet!B413,"")</f>
        <v/>
      </c>
      <c r="BA413" s="52" t="str">
        <f t="array" ref="BA413">IFERROR(INDEX($AZ$2:$AZ$504,SMALL(IF($AZ$2:$AZ$504&lt;&gt;"",ROW($AZ$2:$AZ$504)-ROW($AZ$2)+1,""),ROW(BA413)-ROW($BA$2)+1)),"")</f>
        <v/>
      </c>
    </row>
    <row r="414" spans="1:53">
      <c r="A414" s="60"/>
      <c r="B414" s="60"/>
      <c r="C414" s="60"/>
      <c r="D414" s="62"/>
      <c r="F414" s="52" t="str">
        <f>IFERROR(INDEX('Stage 2 System Breakdown'!$B$12:$B$200,MATCH(0,INDEX(COUNTIF($F$1:F413,'Stage 2 System Breakdown'!$B$12:$B$200),0,0),0)),"")</f>
        <v/>
      </c>
      <c r="G414" s="52" t="str">
        <f>IFERROR(INDEX('Stage 2 System Breakdown'!$D$12:$D$200,MATCH(0,INDEX(COUNTIF($G$1:G413,'Stage 2 System Breakdown'!$D$12:$D$200),0,0),0)),"")</f>
        <v/>
      </c>
      <c r="H414" s="52" t="str">
        <f>IFERROR(INDEX('Stage 2 System Breakdown'!$F$12:$F$200,MATCH(0,INDEX(COUNTIF($H$1:H413,'Stage 2 System Breakdown'!$F$12:$F$200),0,0),0)),"")</f>
        <v/>
      </c>
      <c r="AE414" s="52" t="str">
        <f t="array" ref="AE414">IFERROR(INDEX($AB$2:$AB$504,SMALL(IF($AC$2:$AC$504&lt;&gt;0,ROW($AB$2:$AB$504)-ROW($AB$2)+1),ROWS($AB$2:AB414))),"")</f>
        <v/>
      </c>
      <c r="AF414" s="52" t="str">
        <f t="shared" si="29"/>
        <v/>
      </c>
      <c r="AJ414" s="67" t="str">
        <f t="shared" ca="1" si="30"/>
        <v/>
      </c>
      <c r="AK414" s="65" t="str">
        <f t="shared" ca="1" si="31"/>
        <v/>
      </c>
      <c r="AL414" s="65" t="str">
        <f t="shared" ca="1" si="32"/>
        <v/>
      </c>
      <c r="AZ414" s="52" t="str">
        <f>IF(ISNUMBER(SEARCH('Standard Search'!$C$11,HiddenSheet!B414)),HiddenSheet!B414,"")</f>
        <v/>
      </c>
      <c r="BA414" s="52" t="str">
        <f t="array" ref="BA414">IFERROR(INDEX($AZ$2:$AZ$504,SMALL(IF($AZ$2:$AZ$504&lt;&gt;"",ROW($AZ$2:$AZ$504)-ROW($AZ$2)+1,""),ROW(BA414)-ROW($BA$2)+1)),"")</f>
        <v/>
      </c>
    </row>
    <row r="415" spans="1:53">
      <c r="A415" s="60"/>
      <c r="B415" s="60"/>
      <c r="C415" s="60"/>
      <c r="D415" s="62"/>
      <c r="F415" s="52" t="str">
        <f>IFERROR(INDEX('Stage 2 System Breakdown'!$B$12:$B$200,MATCH(0,INDEX(COUNTIF($F$1:F414,'Stage 2 System Breakdown'!$B$12:$B$200),0,0),0)),"")</f>
        <v/>
      </c>
      <c r="G415" s="52" t="str">
        <f>IFERROR(INDEX('Stage 2 System Breakdown'!$D$12:$D$200,MATCH(0,INDEX(COUNTIF($G$1:G414,'Stage 2 System Breakdown'!$D$12:$D$200),0,0),0)),"")</f>
        <v/>
      </c>
      <c r="H415" s="52" t="str">
        <f>IFERROR(INDEX('Stage 2 System Breakdown'!$F$12:$F$200,MATCH(0,INDEX(COUNTIF($H$1:H414,'Stage 2 System Breakdown'!$F$12:$F$200),0,0),0)),"")</f>
        <v/>
      </c>
      <c r="AE415" s="52" t="str">
        <f t="array" ref="AE415">IFERROR(INDEX($AB$2:$AB$504,SMALL(IF($AC$2:$AC$504&lt;&gt;0,ROW($AB$2:$AB$504)-ROW($AB$2)+1),ROWS($AB$2:AB415))),"")</f>
        <v/>
      </c>
      <c r="AF415" s="52" t="str">
        <f t="shared" si="29"/>
        <v/>
      </c>
      <c r="AJ415" s="67" t="str">
        <f t="shared" ca="1" si="30"/>
        <v/>
      </c>
      <c r="AK415" s="65" t="str">
        <f t="shared" ca="1" si="31"/>
        <v/>
      </c>
      <c r="AL415" s="65" t="str">
        <f t="shared" ca="1" si="32"/>
        <v/>
      </c>
      <c r="AZ415" s="52" t="str">
        <f>IF(ISNUMBER(SEARCH('Standard Search'!$C$11,HiddenSheet!B415)),HiddenSheet!B415,"")</f>
        <v/>
      </c>
      <c r="BA415" s="52" t="str">
        <f t="array" ref="BA415">IFERROR(INDEX($AZ$2:$AZ$504,SMALL(IF($AZ$2:$AZ$504&lt;&gt;"",ROW($AZ$2:$AZ$504)-ROW($AZ$2)+1,""),ROW(BA415)-ROW($BA$2)+1)),"")</f>
        <v/>
      </c>
    </row>
    <row r="416" spans="1:53">
      <c r="A416" s="60"/>
      <c r="B416" s="60"/>
      <c r="C416" s="60"/>
      <c r="D416" s="62"/>
      <c r="F416" s="52" t="str">
        <f>IFERROR(INDEX('Stage 2 System Breakdown'!$B$12:$B$200,MATCH(0,INDEX(COUNTIF($F$1:F415,'Stage 2 System Breakdown'!$B$12:$B$200),0,0),0)),"")</f>
        <v/>
      </c>
      <c r="G416" s="52" t="str">
        <f>IFERROR(INDEX('Stage 2 System Breakdown'!$D$12:$D$200,MATCH(0,INDEX(COUNTIF($G$1:G415,'Stage 2 System Breakdown'!$D$12:$D$200),0,0),0)),"")</f>
        <v/>
      </c>
      <c r="H416" s="52" t="str">
        <f>IFERROR(INDEX('Stage 2 System Breakdown'!$F$12:$F$200,MATCH(0,INDEX(COUNTIF($H$1:H415,'Stage 2 System Breakdown'!$F$12:$F$200),0,0),0)),"")</f>
        <v/>
      </c>
      <c r="AE416" s="52" t="str">
        <f t="array" ref="AE416">IFERROR(INDEX($AB$2:$AB$504,SMALL(IF($AC$2:$AC$504&lt;&gt;0,ROW($AB$2:$AB$504)-ROW($AB$2)+1),ROWS($AB$2:AB416))),"")</f>
        <v/>
      </c>
      <c r="AF416" s="52" t="str">
        <f t="shared" si="29"/>
        <v/>
      </c>
      <c r="AJ416" s="67" t="str">
        <f t="shared" ca="1" si="30"/>
        <v/>
      </c>
      <c r="AK416" s="65" t="str">
        <f t="shared" ca="1" si="31"/>
        <v/>
      </c>
      <c r="AL416" s="65" t="str">
        <f t="shared" ca="1" si="32"/>
        <v/>
      </c>
      <c r="AZ416" s="52" t="str">
        <f>IF(ISNUMBER(SEARCH('Standard Search'!$C$11,HiddenSheet!B416)),HiddenSheet!B416,"")</f>
        <v/>
      </c>
      <c r="BA416" s="52" t="str">
        <f t="array" ref="BA416">IFERROR(INDEX($AZ$2:$AZ$504,SMALL(IF($AZ$2:$AZ$504&lt;&gt;"",ROW($AZ$2:$AZ$504)-ROW($AZ$2)+1,""),ROW(BA416)-ROW($BA$2)+1)),"")</f>
        <v/>
      </c>
    </row>
    <row r="417" spans="1:53">
      <c r="A417" s="60"/>
      <c r="B417" s="60"/>
      <c r="C417" s="60"/>
      <c r="D417" s="62"/>
      <c r="F417" s="52" t="str">
        <f>IFERROR(INDEX('Stage 2 System Breakdown'!$B$12:$B$200,MATCH(0,INDEX(COUNTIF($F$1:F416,'Stage 2 System Breakdown'!$B$12:$B$200),0,0),0)),"")</f>
        <v/>
      </c>
      <c r="G417" s="52" t="str">
        <f>IFERROR(INDEX('Stage 2 System Breakdown'!$D$12:$D$200,MATCH(0,INDEX(COUNTIF($G$1:G416,'Stage 2 System Breakdown'!$D$12:$D$200),0,0),0)),"")</f>
        <v/>
      </c>
      <c r="H417" s="52" t="str">
        <f>IFERROR(INDEX('Stage 2 System Breakdown'!$F$12:$F$200,MATCH(0,INDEX(COUNTIF($H$1:H416,'Stage 2 System Breakdown'!$F$12:$F$200),0,0),0)),"")</f>
        <v/>
      </c>
      <c r="AE417" s="52" t="str">
        <f t="array" ref="AE417">IFERROR(INDEX($AB$2:$AB$504,SMALL(IF($AC$2:$AC$504&lt;&gt;0,ROW($AB$2:$AB$504)-ROW($AB$2)+1),ROWS($AB$2:AB417))),"")</f>
        <v/>
      </c>
      <c r="AF417" s="52" t="str">
        <f t="shared" si="29"/>
        <v/>
      </c>
      <c r="AJ417" s="67" t="str">
        <f t="shared" ca="1" si="30"/>
        <v/>
      </c>
      <c r="AK417" s="65" t="str">
        <f t="shared" ca="1" si="31"/>
        <v/>
      </c>
      <c r="AL417" s="65" t="str">
        <f t="shared" ca="1" si="32"/>
        <v/>
      </c>
      <c r="AZ417" s="52" t="str">
        <f>IF(ISNUMBER(SEARCH('Standard Search'!$C$11,HiddenSheet!B417)),HiddenSheet!B417,"")</f>
        <v/>
      </c>
      <c r="BA417" s="52" t="str">
        <f t="array" ref="BA417">IFERROR(INDEX($AZ$2:$AZ$504,SMALL(IF($AZ$2:$AZ$504&lt;&gt;"",ROW($AZ$2:$AZ$504)-ROW($AZ$2)+1,""),ROW(BA417)-ROW($BA$2)+1)),"")</f>
        <v/>
      </c>
    </row>
    <row r="418" spans="1:53">
      <c r="A418" s="60"/>
      <c r="B418" s="60"/>
      <c r="C418" s="60"/>
      <c r="D418" s="62"/>
      <c r="F418" s="52" t="str">
        <f>IFERROR(INDEX('Stage 2 System Breakdown'!$B$12:$B$200,MATCH(0,INDEX(COUNTIF($F$1:F417,'Stage 2 System Breakdown'!$B$12:$B$200),0,0),0)),"")</f>
        <v/>
      </c>
      <c r="G418" s="52" t="str">
        <f>IFERROR(INDEX('Stage 2 System Breakdown'!$D$12:$D$200,MATCH(0,INDEX(COUNTIF($G$1:G417,'Stage 2 System Breakdown'!$D$12:$D$200),0,0),0)),"")</f>
        <v/>
      </c>
      <c r="H418" s="52" t="str">
        <f>IFERROR(INDEX('Stage 2 System Breakdown'!$F$12:$F$200,MATCH(0,INDEX(COUNTIF($H$1:H417,'Stage 2 System Breakdown'!$F$12:$F$200),0,0),0)),"")</f>
        <v/>
      </c>
      <c r="AE418" s="52" t="str">
        <f t="array" ref="AE418">IFERROR(INDEX($AB$2:$AB$504,SMALL(IF($AC$2:$AC$504&lt;&gt;0,ROW($AB$2:$AB$504)-ROW($AB$2)+1),ROWS($AB$2:AB418))),"")</f>
        <v/>
      </c>
      <c r="AF418" s="52" t="str">
        <f t="shared" si="29"/>
        <v/>
      </c>
      <c r="AJ418" s="67" t="str">
        <f t="shared" ca="1" si="30"/>
        <v/>
      </c>
      <c r="AK418" s="65" t="str">
        <f t="shared" ca="1" si="31"/>
        <v/>
      </c>
      <c r="AL418" s="65" t="str">
        <f t="shared" ca="1" si="32"/>
        <v/>
      </c>
      <c r="AZ418" s="52" t="str">
        <f>IF(ISNUMBER(SEARCH('Standard Search'!$C$11,HiddenSheet!B418)),HiddenSheet!B418,"")</f>
        <v/>
      </c>
      <c r="BA418" s="52" t="str">
        <f t="array" ref="BA418">IFERROR(INDEX($AZ$2:$AZ$504,SMALL(IF($AZ$2:$AZ$504&lt;&gt;"",ROW($AZ$2:$AZ$504)-ROW($AZ$2)+1,""),ROW(BA418)-ROW($BA$2)+1)),"")</f>
        <v/>
      </c>
    </row>
    <row r="419" spans="1:53">
      <c r="A419" s="60"/>
      <c r="B419" s="60"/>
      <c r="C419" s="60"/>
      <c r="D419" s="62"/>
      <c r="F419" s="52" t="str">
        <f>IFERROR(INDEX('Stage 2 System Breakdown'!$B$12:$B$200,MATCH(0,INDEX(COUNTIF($F$1:F418,'Stage 2 System Breakdown'!$B$12:$B$200),0,0),0)),"")</f>
        <v/>
      </c>
      <c r="G419" s="52" t="str">
        <f>IFERROR(INDEX('Stage 2 System Breakdown'!$D$12:$D$200,MATCH(0,INDEX(COUNTIF($G$1:G418,'Stage 2 System Breakdown'!$D$12:$D$200),0,0),0)),"")</f>
        <v/>
      </c>
      <c r="H419" s="52" t="str">
        <f>IFERROR(INDEX('Stage 2 System Breakdown'!$F$12:$F$200,MATCH(0,INDEX(COUNTIF($H$1:H418,'Stage 2 System Breakdown'!$F$12:$F$200),0,0),0)),"")</f>
        <v/>
      </c>
      <c r="AE419" s="52" t="str">
        <f t="array" ref="AE419">IFERROR(INDEX($AB$2:$AB$504,SMALL(IF($AC$2:$AC$504&lt;&gt;0,ROW($AB$2:$AB$504)-ROW($AB$2)+1),ROWS($AB$2:AB419))),"")</f>
        <v/>
      </c>
      <c r="AF419" s="52" t="str">
        <f t="shared" si="29"/>
        <v/>
      </c>
      <c r="AJ419" s="67" t="str">
        <f t="shared" ca="1" si="30"/>
        <v/>
      </c>
      <c r="AK419" s="65" t="str">
        <f t="shared" ca="1" si="31"/>
        <v/>
      </c>
      <c r="AL419" s="65" t="str">
        <f t="shared" ca="1" si="32"/>
        <v/>
      </c>
      <c r="AZ419" s="52" t="str">
        <f>IF(ISNUMBER(SEARCH('Standard Search'!$C$11,HiddenSheet!B419)),HiddenSheet!B419,"")</f>
        <v/>
      </c>
      <c r="BA419" s="52" t="str">
        <f t="array" ref="BA419">IFERROR(INDEX($AZ$2:$AZ$504,SMALL(IF($AZ$2:$AZ$504&lt;&gt;"",ROW($AZ$2:$AZ$504)-ROW($AZ$2)+1,""),ROW(BA419)-ROW($BA$2)+1)),"")</f>
        <v/>
      </c>
    </row>
    <row r="420" spans="1:53">
      <c r="A420" s="60"/>
      <c r="B420" s="60"/>
      <c r="C420" s="60"/>
      <c r="D420" s="62"/>
      <c r="F420" s="52" t="str">
        <f>IFERROR(INDEX('Stage 2 System Breakdown'!$B$12:$B$200,MATCH(0,INDEX(COUNTIF($F$1:F419,'Stage 2 System Breakdown'!$B$12:$B$200),0,0),0)),"")</f>
        <v/>
      </c>
      <c r="G420" s="52" t="str">
        <f>IFERROR(INDEX('Stage 2 System Breakdown'!$D$12:$D$200,MATCH(0,INDEX(COUNTIF($G$1:G419,'Stage 2 System Breakdown'!$D$12:$D$200),0,0),0)),"")</f>
        <v/>
      </c>
      <c r="H420" s="52" t="str">
        <f>IFERROR(INDEX('Stage 2 System Breakdown'!$F$12:$F$200,MATCH(0,INDEX(COUNTIF($H$1:H419,'Stage 2 System Breakdown'!$F$12:$F$200),0,0),0)),"")</f>
        <v/>
      </c>
      <c r="AE420" s="52" t="str">
        <f t="array" ref="AE420">IFERROR(INDEX($AB$2:$AB$504,SMALL(IF($AC$2:$AC$504&lt;&gt;0,ROW($AB$2:$AB$504)-ROW($AB$2)+1),ROWS($AB$2:AB420))),"")</f>
        <v/>
      </c>
      <c r="AF420" s="52" t="str">
        <f t="shared" si="29"/>
        <v/>
      </c>
      <c r="AJ420" s="67" t="str">
        <f t="shared" ca="1" si="30"/>
        <v/>
      </c>
      <c r="AK420" s="65" t="str">
        <f t="shared" ca="1" si="31"/>
        <v/>
      </c>
      <c r="AL420" s="65" t="str">
        <f t="shared" ca="1" si="32"/>
        <v/>
      </c>
      <c r="AZ420" s="52" t="str">
        <f>IF(ISNUMBER(SEARCH('Standard Search'!$C$11,HiddenSheet!B420)),HiddenSheet!B420,"")</f>
        <v/>
      </c>
      <c r="BA420" s="52" t="str">
        <f t="array" ref="BA420">IFERROR(INDEX($AZ$2:$AZ$504,SMALL(IF($AZ$2:$AZ$504&lt;&gt;"",ROW($AZ$2:$AZ$504)-ROW($AZ$2)+1,""),ROW(BA420)-ROW($BA$2)+1)),"")</f>
        <v/>
      </c>
    </row>
    <row r="421" spans="1:53">
      <c r="A421" s="60"/>
      <c r="B421" s="60"/>
      <c r="C421" s="60"/>
      <c r="D421" s="62"/>
      <c r="F421" s="52" t="str">
        <f>IFERROR(INDEX('Stage 2 System Breakdown'!$B$12:$B$200,MATCH(0,INDEX(COUNTIF($F$1:F420,'Stage 2 System Breakdown'!$B$12:$B$200),0,0),0)),"")</f>
        <v/>
      </c>
      <c r="G421" s="52" t="str">
        <f>IFERROR(INDEX('Stage 2 System Breakdown'!$D$12:$D$200,MATCH(0,INDEX(COUNTIF($G$1:G420,'Stage 2 System Breakdown'!$D$12:$D$200),0,0),0)),"")</f>
        <v/>
      </c>
      <c r="H421" s="52" t="str">
        <f>IFERROR(INDEX('Stage 2 System Breakdown'!$F$12:$F$200,MATCH(0,INDEX(COUNTIF($H$1:H420,'Stage 2 System Breakdown'!$F$12:$F$200),0,0),0)),"")</f>
        <v/>
      </c>
      <c r="AE421" s="52" t="str">
        <f t="array" ref="AE421">IFERROR(INDEX($AB$2:$AB$504,SMALL(IF($AC$2:$AC$504&lt;&gt;0,ROW($AB$2:$AB$504)-ROW($AB$2)+1),ROWS($AB$2:AB421))),"")</f>
        <v/>
      </c>
      <c r="AF421" s="52" t="str">
        <f t="shared" si="29"/>
        <v/>
      </c>
      <c r="AJ421" s="67" t="str">
        <f t="shared" ca="1" si="30"/>
        <v/>
      </c>
      <c r="AK421" s="65" t="str">
        <f t="shared" ca="1" si="31"/>
        <v/>
      </c>
      <c r="AL421" s="65" t="str">
        <f t="shared" ca="1" si="32"/>
        <v/>
      </c>
      <c r="AZ421" s="52" t="str">
        <f>IF(ISNUMBER(SEARCH('Standard Search'!$C$11,HiddenSheet!B421)),HiddenSheet!B421,"")</f>
        <v/>
      </c>
      <c r="BA421" s="52" t="str">
        <f t="array" ref="BA421">IFERROR(INDEX($AZ$2:$AZ$504,SMALL(IF($AZ$2:$AZ$504&lt;&gt;"",ROW($AZ$2:$AZ$504)-ROW($AZ$2)+1,""),ROW(BA421)-ROW($BA$2)+1)),"")</f>
        <v/>
      </c>
    </row>
    <row r="422" spans="1:53">
      <c r="A422" s="60"/>
      <c r="B422" s="60"/>
      <c r="C422" s="60"/>
      <c r="D422" s="62"/>
      <c r="F422" s="52" t="str">
        <f>IFERROR(INDEX('Stage 2 System Breakdown'!$B$12:$B$200,MATCH(0,INDEX(COUNTIF($F$1:F421,'Stage 2 System Breakdown'!$B$12:$B$200),0,0),0)),"")</f>
        <v/>
      </c>
      <c r="G422" s="52" t="str">
        <f>IFERROR(INDEX('Stage 2 System Breakdown'!$D$12:$D$200,MATCH(0,INDEX(COUNTIF($G$1:G421,'Stage 2 System Breakdown'!$D$12:$D$200),0,0),0)),"")</f>
        <v/>
      </c>
      <c r="H422" s="52" t="str">
        <f>IFERROR(INDEX('Stage 2 System Breakdown'!$F$12:$F$200,MATCH(0,INDEX(COUNTIF($H$1:H421,'Stage 2 System Breakdown'!$F$12:$F$200),0,0),0)),"")</f>
        <v/>
      </c>
      <c r="AE422" s="52" t="str">
        <f t="array" ref="AE422">IFERROR(INDEX($AB$2:$AB$504,SMALL(IF($AC$2:$AC$504&lt;&gt;0,ROW($AB$2:$AB$504)-ROW($AB$2)+1),ROWS($AB$2:AB422))),"")</f>
        <v/>
      </c>
      <c r="AF422" s="52" t="str">
        <f t="shared" si="29"/>
        <v/>
      </c>
      <c r="AJ422" s="67" t="str">
        <f t="shared" ca="1" si="30"/>
        <v/>
      </c>
      <c r="AK422" s="65" t="str">
        <f t="shared" ca="1" si="31"/>
        <v/>
      </c>
      <c r="AL422" s="65" t="str">
        <f t="shared" ca="1" si="32"/>
        <v/>
      </c>
      <c r="AZ422" s="52" t="str">
        <f>IF(ISNUMBER(SEARCH('Standard Search'!$C$11,HiddenSheet!B422)),HiddenSheet!B422,"")</f>
        <v/>
      </c>
      <c r="BA422" s="52" t="str">
        <f t="array" ref="BA422">IFERROR(INDEX($AZ$2:$AZ$504,SMALL(IF($AZ$2:$AZ$504&lt;&gt;"",ROW($AZ$2:$AZ$504)-ROW($AZ$2)+1,""),ROW(BA422)-ROW($BA$2)+1)),"")</f>
        <v/>
      </c>
    </row>
    <row r="423" spans="1:53">
      <c r="A423" s="60"/>
      <c r="B423" s="60"/>
      <c r="C423" s="60"/>
      <c r="D423" s="62"/>
      <c r="F423" s="52" t="str">
        <f>IFERROR(INDEX('Stage 2 System Breakdown'!$B$12:$B$200,MATCH(0,INDEX(COUNTIF($F$1:F422,'Stage 2 System Breakdown'!$B$12:$B$200),0,0),0)),"")</f>
        <v/>
      </c>
      <c r="G423" s="52" t="str">
        <f>IFERROR(INDEX('Stage 2 System Breakdown'!$D$12:$D$200,MATCH(0,INDEX(COUNTIF($G$1:G422,'Stage 2 System Breakdown'!$D$12:$D$200),0,0),0)),"")</f>
        <v/>
      </c>
      <c r="H423" s="52" t="str">
        <f>IFERROR(INDEX('Stage 2 System Breakdown'!$F$12:$F$200,MATCH(0,INDEX(COUNTIF($H$1:H422,'Stage 2 System Breakdown'!$F$12:$F$200),0,0),0)),"")</f>
        <v/>
      </c>
      <c r="AE423" s="52" t="str">
        <f t="array" ref="AE423">IFERROR(INDEX($AB$2:$AB$504,SMALL(IF($AC$2:$AC$504&lt;&gt;0,ROW($AB$2:$AB$504)-ROW($AB$2)+1),ROWS($AB$2:AB423))),"")</f>
        <v/>
      </c>
      <c r="AF423" s="52" t="str">
        <f t="shared" si="29"/>
        <v/>
      </c>
      <c r="AJ423" s="67" t="str">
        <f t="shared" ca="1" si="30"/>
        <v/>
      </c>
      <c r="AK423" s="65" t="str">
        <f t="shared" ca="1" si="31"/>
        <v/>
      </c>
      <c r="AL423" s="65" t="str">
        <f t="shared" ca="1" si="32"/>
        <v/>
      </c>
      <c r="AZ423" s="52" t="str">
        <f>IF(ISNUMBER(SEARCH('Standard Search'!$C$11,HiddenSheet!B423)),HiddenSheet!B423,"")</f>
        <v/>
      </c>
      <c r="BA423" s="52" t="str">
        <f t="array" ref="BA423">IFERROR(INDEX($AZ$2:$AZ$504,SMALL(IF($AZ$2:$AZ$504&lt;&gt;"",ROW($AZ$2:$AZ$504)-ROW($AZ$2)+1,""),ROW(BA423)-ROW($BA$2)+1)),"")</f>
        <v/>
      </c>
    </row>
    <row r="424" spans="1:53">
      <c r="A424" s="60"/>
      <c r="B424" s="60"/>
      <c r="C424" s="60"/>
      <c r="D424" s="62"/>
      <c r="F424" s="52" t="str">
        <f>IFERROR(INDEX('Stage 2 System Breakdown'!$B$12:$B$200,MATCH(0,INDEX(COUNTIF($F$1:F423,'Stage 2 System Breakdown'!$B$12:$B$200),0,0),0)),"")</f>
        <v/>
      </c>
      <c r="G424" s="52" t="str">
        <f>IFERROR(INDEX('Stage 2 System Breakdown'!$D$12:$D$200,MATCH(0,INDEX(COUNTIF($G$1:G423,'Stage 2 System Breakdown'!$D$12:$D$200),0,0),0)),"")</f>
        <v/>
      </c>
      <c r="H424" s="52" t="str">
        <f>IFERROR(INDEX('Stage 2 System Breakdown'!$F$12:$F$200,MATCH(0,INDEX(COUNTIF($H$1:H423,'Stage 2 System Breakdown'!$F$12:$F$200),0,0),0)),"")</f>
        <v/>
      </c>
      <c r="AE424" s="52" t="str">
        <f t="array" ref="AE424">IFERROR(INDEX($AB$2:$AB$504,SMALL(IF($AC$2:$AC$504&lt;&gt;0,ROW($AB$2:$AB$504)-ROW($AB$2)+1),ROWS($AB$2:AB424))),"")</f>
        <v/>
      </c>
      <c r="AF424" s="52" t="str">
        <f t="shared" si="29"/>
        <v/>
      </c>
      <c r="AJ424" s="67" t="str">
        <f t="shared" ca="1" si="30"/>
        <v/>
      </c>
      <c r="AK424" s="65" t="str">
        <f t="shared" ca="1" si="31"/>
        <v/>
      </c>
      <c r="AL424" s="65" t="str">
        <f t="shared" ca="1" si="32"/>
        <v/>
      </c>
      <c r="AZ424" s="52" t="str">
        <f>IF(ISNUMBER(SEARCH('Standard Search'!$C$11,HiddenSheet!B424)),HiddenSheet!B424,"")</f>
        <v/>
      </c>
      <c r="BA424" s="52" t="str">
        <f t="array" ref="BA424">IFERROR(INDEX($AZ$2:$AZ$504,SMALL(IF($AZ$2:$AZ$504&lt;&gt;"",ROW($AZ$2:$AZ$504)-ROW($AZ$2)+1,""),ROW(BA424)-ROW($BA$2)+1)),"")</f>
        <v/>
      </c>
    </row>
    <row r="425" spans="1:53">
      <c r="A425" s="60"/>
      <c r="B425" s="60"/>
      <c r="C425" s="60"/>
      <c r="D425" s="62"/>
      <c r="F425" s="52" t="str">
        <f>IFERROR(INDEX('Stage 2 System Breakdown'!$B$12:$B$200,MATCH(0,INDEX(COUNTIF($F$1:F424,'Stage 2 System Breakdown'!$B$12:$B$200),0,0),0)),"")</f>
        <v/>
      </c>
      <c r="G425" s="52" t="str">
        <f>IFERROR(INDEX('Stage 2 System Breakdown'!$D$12:$D$200,MATCH(0,INDEX(COUNTIF($G$1:G424,'Stage 2 System Breakdown'!$D$12:$D$200),0,0),0)),"")</f>
        <v/>
      </c>
      <c r="H425" s="52" t="str">
        <f>IFERROR(INDEX('Stage 2 System Breakdown'!$F$12:$F$200,MATCH(0,INDEX(COUNTIF($H$1:H424,'Stage 2 System Breakdown'!$F$12:$F$200),0,0),0)),"")</f>
        <v/>
      </c>
      <c r="AE425" s="52" t="str">
        <f t="array" ref="AE425">IFERROR(INDEX($AB$2:$AB$504,SMALL(IF($AC$2:$AC$504&lt;&gt;0,ROW($AB$2:$AB$504)-ROW($AB$2)+1),ROWS($AB$2:AB425))),"")</f>
        <v/>
      </c>
      <c r="AF425" s="52" t="str">
        <f t="shared" si="29"/>
        <v/>
      </c>
      <c r="AJ425" s="67" t="str">
        <f t="shared" ca="1" si="30"/>
        <v/>
      </c>
      <c r="AK425" s="65" t="str">
        <f t="shared" ca="1" si="31"/>
        <v/>
      </c>
      <c r="AL425" s="65" t="str">
        <f t="shared" ca="1" si="32"/>
        <v/>
      </c>
      <c r="AZ425" s="52" t="str">
        <f>IF(ISNUMBER(SEARCH('Standard Search'!$C$11,HiddenSheet!B425)),HiddenSheet!B425,"")</f>
        <v/>
      </c>
      <c r="BA425" s="52" t="str">
        <f t="array" ref="BA425">IFERROR(INDEX($AZ$2:$AZ$504,SMALL(IF($AZ$2:$AZ$504&lt;&gt;"",ROW($AZ$2:$AZ$504)-ROW($AZ$2)+1,""),ROW(BA425)-ROW($BA$2)+1)),"")</f>
        <v/>
      </c>
    </row>
    <row r="426" spans="1:53">
      <c r="A426" s="60"/>
      <c r="B426" s="60"/>
      <c r="C426" s="60"/>
      <c r="D426" s="62"/>
      <c r="F426" s="52" t="str">
        <f>IFERROR(INDEX('Stage 2 System Breakdown'!$B$12:$B$200,MATCH(0,INDEX(COUNTIF($F$1:F425,'Stage 2 System Breakdown'!$B$12:$B$200),0,0),0)),"")</f>
        <v/>
      </c>
      <c r="G426" s="52" t="str">
        <f>IFERROR(INDEX('Stage 2 System Breakdown'!$D$12:$D$200,MATCH(0,INDEX(COUNTIF($G$1:G425,'Stage 2 System Breakdown'!$D$12:$D$200),0,0),0)),"")</f>
        <v/>
      </c>
      <c r="H426" s="52" t="str">
        <f>IFERROR(INDEX('Stage 2 System Breakdown'!$F$12:$F$200,MATCH(0,INDEX(COUNTIF($H$1:H425,'Stage 2 System Breakdown'!$F$12:$F$200),0,0),0)),"")</f>
        <v/>
      </c>
      <c r="AE426" s="52" t="str">
        <f t="array" ref="AE426">IFERROR(INDEX($AB$2:$AB$504,SMALL(IF($AC$2:$AC$504&lt;&gt;0,ROW($AB$2:$AB$504)-ROW($AB$2)+1),ROWS($AB$2:AB426))),"")</f>
        <v/>
      </c>
      <c r="AF426" s="52" t="str">
        <f t="shared" si="29"/>
        <v/>
      </c>
      <c r="AJ426" s="67" t="str">
        <f t="shared" ca="1" si="30"/>
        <v/>
      </c>
      <c r="AK426" s="65" t="str">
        <f t="shared" ca="1" si="31"/>
        <v/>
      </c>
      <c r="AL426" s="65" t="str">
        <f t="shared" ca="1" si="32"/>
        <v/>
      </c>
      <c r="AZ426" s="52" t="str">
        <f>IF(ISNUMBER(SEARCH('Standard Search'!$C$11,HiddenSheet!B426)),HiddenSheet!B426,"")</f>
        <v/>
      </c>
      <c r="BA426" s="52" t="str">
        <f t="array" ref="BA426">IFERROR(INDEX($AZ$2:$AZ$504,SMALL(IF($AZ$2:$AZ$504&lt;&gt;"",ROW($AZ$2:$AZ$504)-ROW($AZ$2)+1,""),ROW(BA426)-ROW($BA$2)+1)),"")</f>
        <v/>
      </c>
    </row>
    <row r="427" spans="1:53">
      <c r="A427" s="60"/>
      <c r="B427" s="60"/>
      <c r="C427" s="60"/>
      <c r="D427" s="62"/>
      <c r="F427" s="52" t="str">
        <f>IFERROR(INDEX('Stage 2 System Breakdown'!$B$12:$B$200,MATCH(0,INDEX(COUNTIF($F$1:F426,'Stage 2 System Breakdown'!$B$12:$B$200),0,0),0)),"")</f>
        <v/>
      </c>
      <c r="G427" s="52" t="str">
        <f>IFERROR(INDEX('Stage 2 System Breakdown'!$D$12:$D$200,MATCH(0,INDEX(COUNTIF($G$1:G426,'Stage 2 System Breakdown'!$D$12:$D$200),0,0),0)),"")</f>
        <v/>
      </c>
      <c r="H427" s="52" t="str">
        <f>IFERROR(INDEX('Stage 2 System Breakdown'!$F$12:$F$200,MATCH(0,INDEX(COUNTIF($H$1:H426,'Stage 2 System Breakdown'!$F$12:$F$200),0,0),0)),"")</f>
        <v/>
      </c>
      <c r="AE427" s="52" t="str">
        <f t="array" ref="AE427">IFERROR(INDEX($AB$2:$AB$504,SMALL(IF($AC$2:$AC$504&lt;&gt;0,ROW($AB$2:$AB$504)-ROW($AB$2)+1),ROWS($AB$2:AB427))),"")</f>
        <v/>
      </c>
      <c r="AF427" s="52" t="str">
        <f t="shared" si="29"/>
        <v/>
      </c>
      <c r="AJ427" s="67" t="str">
        <f t="shared" ca="1" si="30"/>
        <v/>
      </c>
      <c r="AK427" s="65" t="str">
        <f t="shared" ca="1" si="31"/>
        <v/>
      </c>
      <c r="AL427" s="65" t="str">
        <f t="shared" ca="1" si="32"/>
        <v/>
      </c>
      <c r="AZ427" s="52" t="str">
        <f>IF(ISNUMBER(SEARCH('Standard Search'!$C$11,HiddenSheet!B427)),HiddenSheet!B427,"")</f>
        <v/>
      </c>
      <c r="BA427" s="52" t="str">
        <f t="array" ref="BA427">IFERROR(INDEX($AZ$2:$AZ$504,SMALL(IF($AZ$2:$AZ$504&lt;&gt;"",ROW($AZ$2:$AZ$504)-ROW($AZ$2)+1,""),ROW(BA427)-ROW($BA$2)+1)),"")</f>
        <v/>
      </c>
    </row>
    <row r="428" spans="1:53">
      <c r="A428" s="60"/>
      <c r="B428" s="60"/>
      <c r="C428" s="60"/>
      <c r="D428" s="62"/>
      <c r="F428" s="52" t="str">
        <f>IFERROR(INDEX('Stage 2 System Breakdown'!$B$12:$B$200,MATCH(0,INDEX(COUNTIF($F$1:F427,'Stage 2 System Breakdown'!$B$12:$B$200),0,0),0)),"")</f>
        <v/>
      </c>
      <c r="G428" s="52" t="str">
        <f>IFERROR(INDEX('Stage 2 System Breakdown'!$D$12:$D$200,MATCH(0,INDEX(COUNTIF($G$1:G427,'Stage 2 System Breakdown'!$D$12:$D$200),0,0),0)),"")</f>
        <v/>
      </c>
      <c r="H428" s="52" t="str">
        <f>IFERROR(INDEX('Stage 2 System Breakdown'!$F$12:$F$200,MATCH(0,INDEX(COUNTIF($H$1:H427,'Stage 2 System Breakdown'!$F$12:$F$200),0,0),0)),"")</f>
        <v/>
      </c>
      <c r="AE428" s="52" t="str">
        <f t="array" ref="AE428">IFERROR(INDEX($AB$2:$AB$504,SMALL(IF($AC$2:$AC$504&lt;&gt;0,ROW($AB$2:$AB$504)-ROW($AB$2)+1),ROWS($AB$2:AB428))),"")</f>
        <v/>
      </c>
      <c r="AF428" s="52" t="str">
        <f t="shared" si="29"/>
        <v/>
      </c>
      <c r="AJ428" s="67" t="str">
        <f t="shared" ca="1" si="30"/>
        <v/>
      </c>
      <c r="AK428" s="65" t="str">
        <f t="shared" ca="1" si="31"/>
        <v/>
      </c>
      <c r="AL428" s="65" t="str">
        <f t="shared" ca="1" si="32"/>
        <v/>
      </c>
      <c r="AZ428" s="52" t="str">
        <f>IF(ISNUMBER(SEARCH('Standard Search'!$C$11,HiddenSheet!B428)),HiddenSheet!B428,"")</f>
        <v/>
      </c>
      <c r="BA428" s="52" t="str">
        <f t="array" ref="BA428">IFERROR(INDEX($AZ$2:$AZ$504,SMALL(IF($AZ$2:$AZ$504&lt;&gt;"",ROW($AZ$2:$AZ$504)-ROW($AZ$2)+1,""),ROW(BA428)-ROW($BA$2)+1)),"")</f>
        <v/>
      </c>
    </row>
    <row r="429" spans="1:53">
      <c r="A429" s="60"/>
      <c r="B429" s="60"/>
      <c r="C429" s="60"/>
      <c r="D429" s="62"/>
      <c r="F429" s="52" t="str">
        <f>IFERROR(INDEX('Stage 2 System Breakdown'!$B$12:$B$200,MATCH(0,INDEX(COUNTIF($F$1:F428,'Stage 2 System Breakdown'!$B$12:$B$200),0,0),0)),"")</f>
        <v/>
      </c>
      <c r="G429" s="52" t="str">
        <f>IFERROR(INDEX('Stage 2 System Breakdown'!$D$12:$D$200,MATCH(0,INDEX(COUNTIF($G$1:G428,'Stage 2 System Breakdown'!$D$12:$D$200),0,0),0)),"")</f>
        <v/>
      </c>
      <c r="H429" s="52" t="str">
        <f>IFERROR(INDEX('Stage 2 System Breakdown'!$F$12:$F$200,MATCH(0,INDEX(COUNTIF($H$1:H428,'Stage 2 System Breakdown'!$F$12:$F$200),0,0),0)),"")</f>
        <v/>
      </c>
      <c r="AE429" s="52" t="str">
        <f t="array" ref="AE429">IFERROR(INDEX($AB$2:$AB$504,SMALL(IF($AC$2:$AC$504&lt;&gt;0,ROW($AB$2:$AB$504)-ROW($AB$2)+1),ROWS($AB$2:AB429))),"")</f>
        <v/>
      </c>
      <c r="AF429" s="52" t="str">
        <f t="shared" si="29"/>
        <v/>
      </c>
      <c r="AJ429" s="67" t="str">
        <f t="shared" ca="1" si="30"/>
        <v/>
      </c>
      <c r="AK429" s="65" t="str">
        <f t="shared" ca="1" si="31"/>
        <v/>
      </c>
      <c r="AL429" s="65" t="str">
        <f t="shared" ca="1" si="32"/>
        <v/>
      </c>
      <c r="AZ429" s="52" t="str">
        <f>IF(ISNUMBER(SEARCH('Standard Search'!$C$11,HiddenSheet!B429)),HiddenSheet!B429,"")</f>
        <v/>
      </c>
      <c r="BA429" s="52" t="str">
        <f t="array" ref="BA429">IFERROR(INDEX($AZ$2:$AZ$504,SMALL(IF($AZ$2:$AZ$504&lt;&gt;"",ROW($AZ$2:$AZ$504)-ROW($AZ$2)+1,""),ROW(BA429)-ROW($BA$2)+1)),"")</f>
        <v/>
      </c>
    </row>
    <row r="430" spans="1:53">
      <c r="A430" s="60"/>
      <c r="B430" s="60"/>
      <c r="C430" s="60"/>
      <c r="D430" s="62"/>
      <c r="F430" s="52" t="str">
        <f>IFERROR(INDEX('Stage 2 System Breakdown'!$B$12:$B$200,MATCH(0,INDEX(COUNTIF($F$1:F429,'Stage 2 System Breakdown'!$B$12:$B$200),0,0),0)),"")</f>
        <v/>
      </c>
      <c r="G430" s="52" t="str">
        <f>IFERROR(INDEX('Stage 2 System Breakdown'!$D$12:$D$200,MATCH(0,INDEX(COUNTIF($G$1:G429,'Stage 2 System Breakdown'!$D$12:$D$200),0,0),0)),"")</f>
        <v/>
      </c>
      <c r="H430" s="52" t="str">
        <f>IFERROR(INDEX('Stage 2 System Breakdown'!$F$12:$F$200,MATCH(0,INDEX(COUNTIF($H$1:H429,'Stage 2 System Breakdown'!$F$12:$F$200),0,0),0)),"")</f>
        <v/>
      </c>
      <c r="AE430" s="52" t="str">
        <f t="array" ref="AE430">IFERROR(INDEX($AB$2:$AB$504,SMALL(IF($AC$2:$AC$504&lt;&gt;0,ROW($AB$2:$AB$504)-ROW($AB$2)+1),ROWS($AB$2:AB430))),"")</f>
        <v/>
      </c>
      <c r="AF430" s="52" t="str">
        <f t="shared" si="29"/>
        <v/>
      </c>
      <c r="AJ430" s="67" t="str">
        <f t="shared" ca="1" si="30"/>
        <v/>
      </c>
      <c r="AK430" s="65" t="str">
        <f t="shared" ca="1" si="31"/>
        <v/>
      </c>
      <c r="AL430" s="65" t="str">
        <f t="shared" ca="1" si="32"/>
        <v/>
      </c>
      <c r="AZ430" s="52" t="str">
        <f>IF(ISNUMBER(SEARCH('Standard Search'!$C$11,HiddenSheet!B430)),HiddenSheet!B430,"")</f>
        <v/>
      </c>
      <c r="BA430" s="52" t="str">
        <f t="array" ref="BA430">IFERROR(INDEX($AZ$2:$AZ$504,SMALL(IF($AZ$2:$AZ$504&lt;&gt;"",ROW($AZ$2:$AZ$504)-ROW($AZ$2)+1,""),ROW(BA430)-ROW($BA$2)+1)),"")</f>
        <v/>
      </c>
    </row>
    <row r="431" spans="1:53">
      <c r="A431" s="60"/>
      <c r="B431" s="60"/>
      <c r="C431" s="60"/>
      <c r="D431" s="62"/>
      <c r="F431" s="52" t="str">
        <f>IFERROR(INDEX('Stage 2 System Breakdown'!$B$12:$B$200,MATCH(0,INDEX(COUNTIF($F$1:F430,'Stage 2 System Breakdown'!$B$12:$B$200),0,0),0)),"")</f>
        <v/>
      </c>
      <c r="G431" s="52" t="str">
        <f>IFERROR(INDEX('Stage 2 System Breakdown'!$D$12:$D$200,MATCH(0,INDEX(COUNTIF($G$1:G430,'Stage 2 System Breakdown'!$D$12:$D$200),0,0),0)),"")</f>
        <v/>
      </c>
      <c r="H431" s="52" t="str">
        <f>IFERROR(INDEX('Stage 2 System Breakdown'!$F$12:$F$200,MATCH(0,INDEX(COUNTIF($H$1:H430,'Stage 2 System Breakdown'!$F$12:$F$200),0,0),0)),"")</f>
        <v/>
      </c>
      <c r="AE431" s="52" t="str">
        <f t="array" ref="AE431">IFERROR(INDEX($AB$2:$AB$504,SMALL(IF($AC$2:$AC$504&lt;&gt;0,ROW($AB$2:$AB$504)-ROW($AB$2)+1),ROWS($AB$2:AB431))),"")</f>
        <v/>
      </c>
      <c r="AF431" s="52" t="str">
        <f t="shared" si="29"/>
        <v/>
      </c>
      <c r="AJ431" s="67" t="str">
        <f t="shared" ca="1" si="30"/>
        <v/>
      </c>
      <c r="AK431" s="65" t="str">
        <f t="shared" ca="1" si="31"/>
        <v/>
      </c>
      <c r="AL431" s="65" t="str">
        <f t="shared" ca="1" si="32"/>
        <v/>
      </c>
      <c r="AZ431" s="52" t="str">
        <f>IF(ISNUMBER(SEARCH('Standard Search'!$C$11,HiddenSheet!B431)),HiddenSheet!B431,"")</f>
        <v/>
      </c>
      <c r="BA431" s="52" t="str">
        <f t="array" ref="BA431">IFERROR(INDEX($AZ$2:$AZ$504,SMALL(IF($AZ$2:$AZ$504&lt;&gt;"",ROW($AZ$2:$AZ$504)-ROW($AZ$2)+1,""),ROW(BA431)-ROW($BA$2)+1)),"")</f>
        <v/>
      </c>
    </row>
    <row r="432" spans="1:53">
      <c r="A432" s="60"/>
      <c r="B432" s="60"/>
      <c r="C432" s="60"/>
      <c r="D432" s="62"/>
      <c r="F432" s="52" t="str">
        <f>IFERROR(INDEX('Stage 2 System Breakdown'!$B$12:$B$200,MATCH(0,INDEX(COUNTIF($F$1:F431,'Stage 2 System Breakdown'!$B$12:$B$200),0,0),0)),"")</f>
        <v/>
      </c>
      <c r="G432" s="52" t="str">
        <f>IFERROR(INDEX('Stage 2 System Breakdown'!$D$12:$D$200,MATCH(0,INDEX(COUNTIF($G$1:G431,'Stage 2 System Breakdown'!$D$12:$D$200),0,0),0)),"")</f>
        <v/>
      </c>
      <c r="H432" s="52" t="str">
        <f>IFERROR(INDEX('Stage 2 System Breakdown'!$F$12:$F$200,MATCH(0,INDEX(COUNTIF($H$1:H431,'Stage 2 System Breakdown'!$F$12:$F$200),0,0),0)),"")</f>
        <v/>
      </c>
      <c r="AE432" s="52" t="str">
        <f t="array" ref="AE432">IFERROR(INDEX($AB$2:$AB$504,SMALL(IF($AC$2:$AC$504&lt;&gt;0,ROW($AB$2:$AB$504)-ROW($AB$2)+1),ROWS($AB$2:AB432))),"")</f>
        <v/>
      </c>
      <c r="AF432" s="52" t="str">
        <f t="shared" si="29"/>
        <v/>
      </c>
      <c r="AJ432" s="67" t="str">
        <f t="shared" ca="1" si="30"/>
        <v/>
      </c>
      <c r="AK432" s="65" t="str">
        <f t="shared" ca="1" si="31"/>
        <v/>
      </c>
      <c r="AL432" s="65" t="str">
        <f t="shared" ca="1" si="32"/>
        <v/>
      </c>
      <c r="AZ432" s="52" t="str">
        <f>IF(ISNUMBER(SEARCH('Standard Search'!$C$11,HiddenSheet!B432)),HiddenSheet!B432,"")</f>
        <v/>
      </c>
      <c r="BA432" s="52" t="str">
        <f t="array" ref="BA432">IFERROR(INDEX($AZ$2:$AZ$504,SMALL(IF($AZ$2:$AZ$504&lt;&gt;"",ROW($AZ$2:$AZ$504)-ROW($AZ$2)+1,""),ROW(BA432)-ROW($BA$2)+1)),"")</f>
        <v/>
      </c>
    </row>
    <row r="433" spans="1:53">
      <c r="A433" s="60"/>
      <c r="B433" s="60"/>
      <c r="C433" s="60"/>
      <c r="D433" s="62"/>
      <c r="F433" s="52" t="str">
        <f>IFERROR(INDEX('Stage 2 System Breakdown'!$B$12:$B$200,MATCH(0,INDEX(COUNTIF($F$1:F432,'Stage 2 System Breakdown'!$B$12:$B$200),0,0),0)),"")</f>
        <v/>
      </c>
      <c r="G433" s="52" t="str">
        <f>IFERROR(INDEX('Stage 2 System Breakdown'!$D$12:$D$200,MATCH(0,INDEX(COUNTIF($G$1:G432,'Stage 2 System Breakdown'!$D$12:$D$200),0,0),0)),"")</f>
        <v/>
      </c>
      <c r="H433" s="52" t="str">
        <f>IFERROR(INDEX('Stage 2 System Breakdown'!$F$12:$F$200,MATCH(0,INDEX(COUNTIF($H$1:H432,'Stage 2 System Breakdown'!$F$12:$F$200),0,0),0)),"")</f>
        <v/>
      </c>
      <c r="AE433" s="52" t="str">
        <f t="array" ref="AE433">IFERROR(INDEX($AB$2:$AB$504,SMALL(IF($AC$2:$AC$504&lt;&gt;0,ROW($AB$2:$AB$504)-ROW($AB$2)+1),ROWS($AB$2:AB433))),"")</f>
        <v/>
      </c>
      <c r="AF433" s="52" t="str">
        <f t="shared" si="29"/>
        <v/>
      </c>
      <c r="AJ433" s="67" t="str">
        <f t="shared" ca="1" si="30"/>
        <v/>
      </c>
      <c r="AK433" s="65" t="str">
        <f t="shared" ca="1" si="31"/>
        <v/>
      </c>
      <c r="AL433" s="65" t="str">
        <f t="shared" ca="1" si="32"/>
        <v/>
      </c>
      <c r="AZ433" s="52" t="str">
        <f>IF(ISNUMBER(SEARCH('Standard Search'!$C$11,HiddenSheet!B433)),HiddenSheet!B433,"")</f>
        <v/>
      </c>
      <c r="BA433" s="52" t="str">
        <f t="array" ref="BA433">IFERROR(INDEX($AZ$2:$AZ$504,SMALL(IF($AZ$2:$AZ$504&lt;&gt;"",ROW($AZ$2:$AZ$504)-ROW($AZ$2)+1,""),ROW(BA433)-ROW($BA$2)+1)),"")</f>
        <v/>
      </c>
    </row>
    <row r="434" spans="1:53">
      <c r="A434" s="60"/>
      <c r="B434" s="60"/>
      <c r="C434" s="60"/>
      <c r="D434" s="62"/>
      <c r="F434" s="52" t="str">
        <f>IFERROR(INDEX('Stage 2 System Breakdown'!$B$12:$B$200,MATCH(0,INDEX(COUNTIF($F$1:F433,'Stage 2 System Breakdown'!$B$12:$B$200),0,0),0)),"")</f>
        <v/>
      </c>
      <c r="G434" s="52" t="str">
        <f>IFERROR(INDEX('Stage 2 System Breakdown'!$D$12:$D$200,MATCH(0,INDEX(COUNTIF($G$1:G433,'Stage 2 System Breakdown'!$D$12:$D$200),0,0),0)),"")</f>
        <v/>
      </c>
      <c r="H434" s="52" t="str">
        <f>IFERROR(INDEX('Stage 2 System Breakdown'!$F$12:$F$200,MATCH(0,INDEX(COUNTIF($H$1:H433,'Stage 2 System Breakdown'!$F$12:$F$200),0,0),0)),"")</f>
        <v/>
      </c>
      <c r="AE434" s="52" t="str">
        <f t="array" ref="AE434">IFERROR(INDEX($AB$2:$AB$504,SMALL(IF($AC$2:$AC$504&lt;&gt;0,ROW($AB$2:$AB$504)-ROW($AB$2)+1),ROWS($AB$2:AB434))),"")</f>
        <v/>
      </c>
      <c r="AF434" s="52" t="str">
        <f t="shared" si="29"/>
        <v/>
      </c>
      <c r="AJ434" s="67" t="str">
        <f t="shared" ca="1" si="30"/>
        <v/>
      </c>
      <c r="AK434" s="65" t="str">
        <f t="shared" ca="1" si="31"/>
        <v/>
      </c>
      <c r="AL434" s="65" t="str">
        <f t="shared" ca="1" si="32"/>
        <v/>
      </c>
      <c r="AZ434" s="52" t="str">
        <f>IF(ISNUMBER(SEARCH('Standard Search'!$C$11,HiddenSheet!B434)),HiddenSheet!B434,"")</f>
        <v/>
      </c>
      <c r="BA434" s="52" t="str">
        <f t="array" ref="BA434">IFERROR(INDEX($AZ$2:$AZ$504,SMALL(IF($AZ$2:$AZ$504&lt;&gt;"",ROW($AZ$2:$AZ$504)-ROW($AZ$2)+1,""),ROW(BA434)-ROW($BA$2)+1)),"")</f>
        <v/>
      </c>
    </row>
    <row r="435" spans="1:53">
      <c r="A435" s="60"/>
      <c r="B435" s="60"/>
      <c r="C435" s="60"/>
      <c r="D435" s="62"/>
      <c r="F435" s="52" t="str">
        <f>IFERROR(INDEX('Stage 2 System Breakdown'!$B$12:$B$200,MATCH(0,INDEX(COUNTIF($F$1:F434,'Stage 2 System Breakdown'!$B$12:$B$200),0,0),0)),"")</f>
        <v/>
      </c>
      <c r="G435" s="52" t="str">
        <f>IFERROR(INDEX('Stage 2 System Breakdown'!$D$12:$D$200,MATCH(0,INDEX(COUNTIF($G$1:G434,'Stage 2 System Breakdown'!$D$12:$D$200),0,0),0)),"")</f>
        <v/>
      </c>
      <c r="H435" s="52" t="str">
        <f>IFERROR(INDEX('Stage 2 System Breakdown'!$F$12:$F$200,MATCH(0,INDEX(COUNTIF($H$1:H434,'Stage 2 System Breakdown'!$F$12:$F$200),0,0),0)),"")</f>
        <v/>
      </c>
      <c r="AE435" s="52" t="str">
        <f t="array" ref="AE435">IFERROR(INDEX($AB$2:$AB$504,SMALL(IF($AC$2:$AC$504&lt;&gt;0,ROW($AB$2:$AB$504)-ROW($AB$2)+1),ROWS($AB$2:AB435))),"")</f>
        <v/>
      </c>
      <c r="AF435" s="52" t="str">
        <f t="shared" si="29"/>
        <v/>
      </c>
      <c r="AJ435" s="67" t="str">
        <f t="shared" ca="1" si="30"/>
        <v/>
      </c>
      <c r="AK435" s="65" t="str">
        <f t="shared" ca="1" si="31"/>
        <v/>
      </c>
      <c r="AL435" s="65" t="str">
        <f t="shared" ca="1" si="32"/>
        <v/>
      </c>
      <c r="AZ435" s="52" t="str">
        <f>IF(ISNUMBER(SEARCH('Standard Search'!$C$11,HiddenSheet!B435)),HiddenSheet!B435,"")</f>
        <v/>
      </c>
      <c r="BA435" s="52" t="str">
        <f t="array" ref="BA435">IFERROR(INDEX($AZ$2:$AZ$504,SMALL(IF($AZ$2:$AZ$504&lt;&gt;"",ROW($AZ$2:$AZ$504)-ROW($AZ$2)+1,""),ROW(BA435)-ROW($BA$2)+1)),"")</f>
        <v/>
      </c>
    </row>
    <row r="436" spans="1:53">
      <c r="A436" s="60"/>
      <c r="B436" s="60"/>
      <c r="C436" s="60"/>
      <c r="D436" s="62"/>
      <c r="F436" s="52" t="str">
        <f>IFERROR(INDEX('Stage 2 System Breakdown'!$B$12:$B$200,MATCH(0,INDEX(COUNTIF($F$1:F435,'Stage 2 System Breakdown'!$B$12:$B$200),0,0),0)),"")</f>
        <v/>
      </c>
      <c r="G436" s="52" t="str">
        <f>IFERROR(INDEX('Stage 2 System Breakdown'!$D$12:$D$200,MATCH(0,INDEX(COUNTIF($G$1:G435,'Stage 2 System Breakdown'!$D$12:$D$200),0,0),0)),"")</f>
        <v/>
      </c>
      <c r="H436" s="52" t="str">
        <f>IFERROR(INDEX('Stage 2 System Breakdown'!$F$12:$F$200,MATCH(0,INDEX(COUNTIF($H$1:H435,'Stage 2 System Breakdown'!$F$12:$F$200),0,0),0)),"")</f>
        <v/>
      </c>
      <c r="AE436" s="52" t="str">
        <f t="array" ref="AE436">IFERROR(INDEX($AB$2:$AB$504,SMALL(IF($AC$2:$AC$504&lt;&gt;0,ROW($AB$2:$AB$504)-ROW($AB$2)+1),ROWS($AB$2:AB436))),"")</f>
        <v/>
      </c>
      <c r="AF436" s="52" t="str">
        <f t="shared" si="29"/>
        <v/>
      </c>
      <c r="AJ436" s="67" t="str">
        <f t="shared" ca="1" si="30"/>
        <v/>
      </c>
      <c r="AK436" s="65" t="str">
        <f t="shared" ca="1" si="31"/>
        <v/>
      </c>
      <c r="AL436" s="65" t="str">
        <f t="shared" ca="1" si="32"/>
        <v/>
      </c>
      <c r="AZ436" s="52" t="str">
        <f>IF(ISNUMBER(SEARCH('Standard Search'!$C$11,HiddenSheet!B436)),HiddenSheet!B436,"")</f>
        <v/>
      </c>
      <c r="BA436" s="52" t="str">
        <f t="array" ref="BA436">IFERROR(INDEX($AZ$2:$AZ$504,SMALL(IF($AZ$2:$AZ$504&lt;&gt;"",ROW($AZ$2:$AZ$504)-ROW($AZ$2)+1,""),ROW(BA436)-ROW($BA$2)+1)),"")</f>
        <v/>
      </c>
    </row>
    <row r="437" spans="1:53">
      <c r="A437" s="60"/>
      <c r="B437" s="60"/>
      <c r="C437" s="60"/>
      <c r="D437" s="62"/>
      <c r="F437" s="52" t="str">
        <f>IFERROR(INDEX('Stage 2 System Breakdown'!$B$12:$B$200,MATCH(0,INDEX(COUNTIF($F$1:F436,'Stage 2 System Breakdown'!$B$12:$B$200),0,0),0)),"")</f>
        <v/>
      </c>
      <c r="G437" s="52" t="str">
        <f>IFERROR(INDEX('Stage 2 System Breakdown'!$D$12:$D$200,MATCH(0,INDEX(COUNTIF($G$1:G436,'Stage 2 System Breakdown'!$D$12:$D$200),0,0),0)),"")</f>
        <v/>
      </c>
      <c r="H437" s="52" t="str">
        <f>IFERROR(INDEX('Stage 2 System Breakdown'!$F$12:$F$200,MATCH(0,INDEX(COUNTIF($H$1:H436,'Stage 2 System Breakdown'!$F$12:$F$200),0,0),0)),"")</f>
        <v/>
      </c>
      <c r="AE437" s="52" t="str">
        <f t="array" ref="AE437">IFERROR(INDEX($AB$2:$AB$504,SMALL(IF($AC$2:$AC$504&lt;&gt;0,ROW($AB$2:$AB$504)-ROW($AB$2)+1),ROWS($AB$2:AB437))),"")</f>
        <v/>
      </c>
      <c r="AF437" s="52" t="str">
        <f t="shared" si="29"/>
        <v/>
      </c>
      <c r="AJ437" s="67" t="str">
        <f t="shared" ca="1" si="30"/>
        <v/>
      </c>
      <c r="AK437" s="65" t="str">
        <f t="shared" ca="1" si="31"/>
        <v/>
      </c>
      <c r="AL437" s="65" t="str">
        <f t="shared" ca="1" si="32"/>
        <v/>
      </c>
      <c r="AZ437" s="52" t="str">
        <f>IF(ISNUMBER(SEARCH('Standard Search'!$C$11,HiddenSheet!B437)),HiddenSheet!B437,"")</f>
        <v/>
      </c>
      <c r="BA437" s="52" t="str">
        <f t="array" ref="BA437">IFERROR(INDEX($AZ$2:$AZ$504,SMALL(IF($AZ$2:$AZ$504&lt;&gt;"",ROW($AZ$2:$AZ$504)-ROW($AZ$2)+1,""),ROW(BA437)-ROW($BA$2)+1)),"")</f>
        <v/>
      </c>
    </row>
    <row r="438" spans="1:53">
      <c r="A438" s="60"/>
      <c r="B438" s="60"/>
      <c r="C438" s="60"/>
      <c r="D438" s="62"/>
      <c r="F438" s="52" t="str">
        <f>IFERROR(INDEX('Stage 2 System Breakdown'!$B$12:$B$200,MATCH(0,INDEX(COUNTIF($F$1:F437,'Stage 2 System Breakdown'!$B$12:$B$200),0,0),0)),"")</f>
        <v/>
      </c>
      <c r="G438" s="52" t="str">
        <f>IFERROR(INDEX('Stage 2 System Breakdown'!$D$12:$D$200,MATCH(0,INDEX(COUNTIF($G$1:G437,'Stage 2 System Breakdown'!$D$12:$D$200),0,0),0)),"")</f>
        <v/>
      </c>
      <c r="H438" s="52" t="str">
        <f>IFERROR(INDEX('Stage 2 System Breakdown'!$F$12:$F$200,MATCH(0,INDEX(COUNTIF($H$1:H437,'Stage 2 System Breakdown'!$F$12:$F$200),0,0),0)),"")</f>
        <v/>
      </c>
      <c r="AE438" s="52" t="str">
        <f t="array" ref="AE438">IFERROR(INDEX($AB$2:$AB$504,SMALL(IF($AC$2:$AC$504&lt;&gt;0,ROW($AB$2:$AB$504)-ROW($AB$2)+1),ROWS($AB$2:AB438))),"")</f>
        <v/>
      </c>
      <c r="AF438" s="52" t="str">
        <f t="shared" si="29"/>
        <v/>
      </c>
      <c r="AJ438" s="67" t="str">
        <f t="shared" ca="1" si="30"/>
        <v/>
      </c>
      <c r="AK438" s="65" t="str">
        <f t="shared" ca="1" si="31"/>
        <v/>
      </c>
      <c r="AL438" s="65" t="str">
        <f t="shared" ca="1" si="32"/>
        <v/>
      </c>
      <c r="AZ438" s="52" t="str">
        <f>IF(ISNUMBER(SEARCH('Standard Search'!$C$11,HiddenSheet!B438)),HiddenSheet!B438,"")</f>
        <v/>
      </c>
      <c r="BA438" s="52" t="str">
        <f t="array" ref="BA438">IFERROR(INDEX($AZ$2:$AZ$504,SMALL(IF($AZ$2:$AZ$504&lt;&gt;"",ROW($AZ$2:$AZ$504)-ROW($AZ$2)+1,""),ROW(BA438)-ROW($BA$2)+1)),"")</f>
        <v/>
      </c>
    </row>
    <row r="439" spans="1:53">
      <c r="A439" s="60"/>
      <c r="B439" s="60"/>
      <c r="C439" s="60"/>
      <c r="D439" s="62"/>
      <c r="F439" s="52" t="str">
        <f>IFERROR(INDEX('Stage 2 System Breakdown'!$B$12:$B$200,MATCH(0,INDEX(COUNTIF($F$1:F438,'Stage 2 System Breakdown'!$B$12:$B$200),0,0),0)),"")</f>
        <v/>
      </c>
      <c r="G439" s="52" t="str">
        <f>IFERROR(INDEX('Stage 2 System Breakdown'!$D$12:$D$200,MATCH(0,INDEX(COUNTIF($G$1:G438,'Stage 2 System Breakdown'!$D$12:$D$200),0,0),0)),"")</f>
        <v/>
      </c>
      <c r="H439" s="52" t="str">
        <f>IFERROR(INDEX('Stage 2 System Breakdown'!$F$12:$F$200,MATCH(0,INDEX(COUNTIF($H$1:H438,'Stage 2 System Breakdown'!$F$12:$F$200),0,0),0)),"")</f>
        <v/>
      </c>
      <c r="AE439" s="52" t="str">
        <f t="array" ref="AE439">IFERROR(INDEX($AB$2:$AB$504,SMALL(IF($AC$2:$AC$504&lt;&gt;0,ROW($AB$2:$AB$504)-ROW($AB$2)+1),ROWS($AB$2:AB439))),"")</f>
        <v/>
      </c>
      <c r="AF439" s="52" t="str">
        <f t="shared" si="29"/>
        <v/>
      </c>
      <c r="AJ439" s="67" t="str">
        <f t="shared" ca="1" si="30"/>
        <v/>
      </c>
      <c r="AK439" s="65" t="str">
        <f t="shared" ca="1" si="31"/>
        <v/>
      </c>
      <c r="AL439" s="65" t="str">
        <f t="shared" ca="1" si="32"/>
        <v/>
      </c>
      <c r="AZ439" s="52" t="str">
        <f>IF(ISNUMBER(SEARCH('Standard Search'!$C$11,HiddenSheet!B439)),HiddenSheet!B439,"")</f>
        <v/>
      </c>
      <c r="BA439" s="52" t="str">
        <f t="array" ref="BA439">IFERROR(INDEX($AZ$2:$AZ$504,SMALL(IF($AZ$2:$AZ$504&lt;&gt;"",ROW($AZ$2:$AZ$504)-ROW($AZ$2)+1,""),ROW(BA439)-ROW($BA$2)+1)),"")</f>
        <v/>
      </c>
    </row>
    <row r="440" spans="1:53">
      <c r="A440" s="60"/>
      <c r="B440" s="60"/>
      <c r="C440" s="60"/>
      <c r="D440" s="62"/>
      <c r="F440" s="52" t="str">
        <f>IFERROR(INDEX('Stage 2 System Breakdown'!$B$12:$B$200,MATCH(0,INDEX(COUNTIF($F$1:F439,'Stage 2 System Breakdown'!$B$12:$B$200),0,0),0)),"")</f>
        <v/>
      </c>
      <c r="G440" s="52" t="str">
        <f>IFERROR(INDEX('Stage 2 System Breakdown'!$D$12:$D$200,MATCH(0,INDEX(COUNTIF($G$1:G439,'Stage 2 System Breakdown'!$D$12:$D$200),0,0),0)),"")</f>
        <v/>
      </c>
      <c r="H440" s="52" t="str">
        <f>IFERROR(INDEX('Stage 2 System Breakdown'!$F$12:$F$200,MATCH(0,INDEX(COUNTIF($H$1:H439,'Stage 2 System Breakdown'!$F$12:$F$200),0,0),0)),"")</f>
        <v/>
      </c>
      <c r="AE440" s="52" t="str">
        <f t="array" ref="AE440">IFERROR(INDEX($AB$2:$AB$504,SMALL(IF($AC$2:$AC$504&lt;&gt;0,ROW($AB$2:$AB$504)-ROW($AB$2)+1),ROWS($AB$2:AB440))),"")</f>
        <v/>
      </c>
      <c r="AF440" s="52" t="str">
        <f t="shared" si="29"/>
        <v/>
      </c>
      <c r="AJ440" s="67" t="str">
        <f t="shared" ca="1" si="30"/>
        <v/>
      </c>
      <c r="AK440" s="65" t="str">
        <f t="shared" ca="1" si="31"/>
        <v/>
      </c>
      <c r="AL440" s="65" t="str">
        <f t="shared" ca="1" si="32"/>
        <v/>
      </c>
      <c r="AZ440" s="52" t="str">
        <f>IF(ISNUMBER(SEARCH('Standard Search'!$C$11,HiddenSheet!B440)),HiddenSheet!B440,"")</f>
        <v/>
      </c>
      <c r="BA440" s="52" t="str">
        <f t="array" ref="BA440">IFERROR(INDEX($AZ$2:$AZ$504,SMALL(IF($AZ$2:$AZ$504&lt;&gt;"",ROW($AZ$2:$AZ$504)-ROW($AZ$2)+1,""),ROW(BA440)-ROW($BA$2)+1)),"")</f>
        <v/>
      </c>
    </row>
    <row r="441" spans="1:53">
      <c r="A441" s="60"/>
      <c r="B441" s="60"/>
      <c r="C441" s="60"/>
      <c r="D441" s="62"/>
      <c r="F441" s="52" t="str">
        <f>IFERROR(INDEX('Stage 2 System Breakdown'!$B$12:$B$200,MATCH(0,INDEX(COUNTIF($F$1:F440,'Stage 2 System Breakdown'!$B$12:$B$200),0,0),0)),"")</f>
        <v/>
      </c>
      <c r="G441" s="52" t="str">
        <f>IFERROR(INDEX('Stage 2 System Breakdown'!$D$12:$D$200,MATCH(0,INDEX(COUNTIF($G$1:G440,'Stage 2 System Breakdown'!$D$12:$D$200),0,0),0)),"")</f>
        <v/>
      </c>
      <c r="H441" s="52" t="str">
        <f>IFERROR(INDEX('Stage 2 System Breakdown'!$F$12:$F$200,MATCH(0,INDEX(COUNTIF($H$1:H440,'Stage 2 System Breakdown'!$F$12:$F$200),0,0),0)),"")</f>
        <v/>
      </c>
      <c r="AE441" s="52" t="str">
        <f t="array" ref="AE441">IFERROR(INDEX($AB$2:$AB$504,SMALL(IF($AC$2:$AC$504&lt;&gt;0,ROW($AB$2:$AB$504)-ROW($AB$2)+1),ROWS($AB$2:AB441))),"")</f>
        <v/>
      </c>
      <c r="AF441" s="52" t="str">
        <f t="shared" si="29"/>
        <v/>
      </c>
      <c r="AJ441" s="67" t="str">
        <f t="shared" ca="1" si="30"/>
        <v/>
      </c>
      <c r="AK441" s="65" t="str">
        <f t="shared" ca="1" si="31"/>
        <v/>
      </c>
      <c r="AL441" s="65" t="str">
        <f t="shared" ca="1" si="32"/>
        <v/>
      </c>
      <c r="AZ441" s="52" t="str">
        <f>IF(ISNUMBER(SEARCH('Standard Search'!$C$11,HiddenSheet!B441)),HiddenSheet!B441,"")</f>
        <v/>
      </c>
      <c r="BA441" s="52" t="str">
        <f t="array" ref="BA441">IFERROR(INDEX($AZ$2:$AZ$504,SMALL(IF($AZ$2:$AZ$504&lt;&gt;"",ROW($AZ$2:$AZ$504)-ROW($AZ$2)+1,""),ROW(BA441)-ROW($BA$2)+1)),"")</f>
        <v/>
      </c>
    </row>
    <row r="442" spans="1:53">
      <c r="A442" s="60"/>
      <c r="B442" s="60"/>
      <c r="C442" s="60"/>
      <c r="D442" s="62"/>
      <c r="F442" s="52" t="str">
        <f>IFERROR(INDEX('Stage 2 System Breakdown'!$B$12:$B$200,MATCH(0,INDEX(COUNTIF($F$1:F441,'Stage 2 System Breakdown'!$B$12:$B$200),0,0),0)),"")</f>
        <v/>
      </c>
      <c r="G442" s="52" t="str">
        <f>IFERROR(INDEX('Stage 2 System Breakdown'!$D$12:$D$200,MATCH(0,INDEX(COUNTIF($G$1:G441,'Stage 2 System Breakdown'!$D$12:$D$200),0,0),0)),"")</f>
        <v/>
      </c>
      <c r="H442" s="52" t="str">
        <f>IFERROR(INDEX('Stage 2 System Breakdown'!$F$12:$F$200,MATCH(0,INDEX(COUNTIF($H$1:H441,'Stage 2 System Breakdown'!$F$12:$F$200),0,0),0)),"")</f>
        <v/>
      </c>
      <c r="AE442" s="52" t="str">
        <f t="array" ref="AE442">IFERROR(INDEX($AB$2:$AB$504,SMALL(IF($AC$2:$AC$504&lt;&gt;0,ROW($AB$2:$AB$504)-ROW($AB$2)+1),ROWS($AB$2:AB442))),"")</f>
        <v/>
      </c>
      <c r="AF442" s="52" t="str">
        <f t="shared" si="29"/>
        <v/>
      </c>
      <c r="AJ442" s="67" t="str">
        <f t="shared" ca="1" si="30"/>
        <v/>
      </c>
      <c r="AK442" s="65" t="str">
        <f t="shared" ca="1" si="31"/>
        <v/>
      </c>
      <c r="AL442" s="65" t="str">
        <f t="shared" ca="1" si="32"/>
        <v/>
      </c>
      <c r="AZ442" s="52" t="str">
        <f>IF(ISNUMBER(SEARCH('Standard Search'!$C$11,HiddenSheet!B442)),HiddenSheet!B442,"")</f>
        <v/>
      </c>
      <c r="BA442" s="52" t="str">
        <f t="array" ref="BA442">IFERROR(INDEX($AZ$2:$AZ$504,SMALL(IF($AZ$2:$AZ$504&lt;&gt;"",ROW($AZ$2:$AZ$504)-ROW($AZ$2)+1,""),ROW(BA442)-ROW($BA$2)+1)),"")</f>
        <v/>
      </c>
    </row>
    <row r="443" spans="1:53">
      <c r="A443" s="60"/>
      <c r="B443" s="60"/>
      <c r="C443" s="60"/>
      <c r="D443" s="62"/>
      <c r="F443" s="52" t="str">
        <f>IFERROR(INDEX('Stage 2 System Breakdown'!$B$12:$B$200,MATCH(0,INDEX(COUNTIF($F$1:F442,'Stage 2 System Breakdown'!$B$12:$B$200),0,0),0)),"")</f>
        <v/>
      </c>
      <c r="G443" s="52" t="str">
        <f>IFERROR(INDEX('Stage 2 System Breakdown'!$D$12:$D$200,MATCH(0,INDEX(COUNTIF($G$1:G442,'Stage 2 System Breakdown'!$D$12:$D$200),0,0),0)),"")</f>
        <v/>
      </c>
      <c r="H443" s="52" t="str">
        <f>IFERROR(INDEX('Stage 2 System Breakdown'!$F$12:$F$200,MATCH(0,INDEX(COUNTIF($H$1:H442,'Stage 2 System Breakdown'!$F$12:$F$200),0,0),0)),"")</f>
        <v/>
      </c>
      <c r="AE443" s="52" t="str">
        <f t="array" ref="AE443">IFERROR(INDEX($AB$2:$AB$504,SMALL(IF($AC$2:$AC$504&lt;&gt;0,ROW($AB$2:$AB$504)-ROW($AB$2)+1),ROWS($AB$2:AB443))),"")</f>
        <v/>
      </c>
      <c r="AF443" s="52" t="str">
        <f t="shared" ref="AF443:AF504" si="33">IFERROR(INDEX($AC$2:$AC$504,MATCH(AE443,$AB$2:$AB$504,0)),"")</f>
        <v/>
      </c>
      <c r="AJ443" s="67" t="str">
        <f t="shared" ca="1" si="30"/>
        <v/>
      </c>
      <c r="AK443" s="65" t="str">
        <f t="shared" ca="1" si="31"/>
        <v/>
      </c>
      <c r="AL443" s="65" t="str">
        <f t="shared" ca="1" si="32"/>
        <v/>
      </c>
      <c r="AZ443" s="52" t="str">
        <f>IF(ISNUMBER(SEARCH('Standard Search'!$C$11,HiddenSheet!B443)),HiddenSheet!B443,"")</f>
        <v/>
      </c>
      <c r="BA443" s="52" t="str">
        <f t="array" ref="BA443">IFERROR(INDEX($AZ$2:$AZ$504,SMALL(IF($AZ$2:$AZ$504&lt;&gt;"",ROW($AZ$2:$AZ$504)-ROW($AZ$2)+1,""),ROW(BA443)-ROW($BA$2)+1)),"")</f>
        <v/>
      </c>
    </row>
    <row r="444" spans="1:53">
      <c r="A444" s="60"/>
      <c r="B444" s="60"/>
      <c r="C444" s="60"/>
      <c r="D444" s="62"/>
      <c r="F444" s="52" t="str">
        <f>IFERROR(INDEX('Stage 2 System Breakdown'!$B$12:$B$200,MATCH(0,INDEX(COUNTIF($F$1:F443,'Stage 2 System Breakdown'!$B$12:$B$200),0,0),0)),"")</f>
        <v/>
      </c>
      <c r="G444" s="52" t="str">
        <f>IFERROR(INDEX('Stage 2 System Breakdown'!$D$12:$D$200,MATCH(0,INDEX(COUNTIF($G$1:G443,'Stage 2 System Breakdown'!$D$12:$D$200),0,0),0)),"")</f>
        <v/>
      </c>
      <c r="H444" s="52" t="str">
        <f>IFERROR(INDEX('Stage 2 System Breakdown'!$F$12:$F$200,MATCH(0,INDEX(COUNTIF($H$1:H443,'Stage 2 System Breakdown'!$F$12:$F$200),0,0),0)),"")</f>
        <v/>
      </c>
      <c r="AE444" s="52" t="str">
        <f t="array" ref="AE444">IFERROR(INDEX($AB$2:$AB$504,SMALL(IF($AC$2:$AC$504&lt;&gt;0,ROW($AB$2:$AB$504)-ROW($AB$2)+1),ROWS($AB$2:AB444))),"")</f>
        <v/>
      </c>
      <c r="AF444" s="52" t="str">
        <f t="shared" si="33"/>
        <v/>
      </c>
      <c r="AJ444" s="67" t="str">
        <f t="shared" ca="1" si="30"/>
        <v/>
      </c>
      <c r="AK444" s="65" t="str">
        <f t="shared" ca="1" si="31"/>
        <v/>
      </c>
      <c r="AL444" s="65" t="str">
        <f t="shared" ca="1" si="32"/>
        <v/>
      </c>
      <c r="AZ444" s="52" t="str">
        <f>IF(ISNUMBER(SEARCH('Standard Search'!$C$11,HiddenSheet!B444)),HiddenSheet!B444,"")</f>
        <v/>
      </c>
      <c r="BA444" s="52" t="str">
        <f t="array" ref="BA444">IFERROR(INDEX($AZ$2:$AZ$504,SMALL(IF($AZ$2:$AZ$504&lt;&gt;"",ROW($AZ$2:$AZ$504)-ROW($AZ$2)+1,""),ROW(BA444)-ROW($BA$2)+1)),"")</f>
        <v/>
      </c>
    </row>
    <row r="445" spans="1:53">
      <c r="A445" s="60"/>
      <c r="B445" s="60"/>
      <c r="C445" s="60"/>
      <c r="D445" s="62"/>
      <c r="F445" s="52" t="str">
        <f>IFERROR(INDEX('Stage 2 System Breakdown'!$B$12:$B$200,MATCH(0,INDEX(COUNTIF($F$1:F444,'Stage 2 System Breakdown'!$B$12:$B$200),0,0),0)),"")</f>
        <v/>
      </c>
      <c r="G445" s="52" t="str">
        <f>IFERROR(INDEX('Stage 2 System Breakdown'!$D$12:$D$200,MATCH(0,INDEX(COUNTIF($G$1:G444,'Stage 2 System Breakdown'!$D$12:$D$200),0,0),0)),"")</f>
        <v/>
      </c>
      <c r="H445" s="52" t="str">
        <f>IFERROR(INDEX('Stage 2 System Breakdown'!$F$12:$F$200,MATCH(0,INDEX(COUNTIF($H$1:H444,'Stage 2 System Breakdown'!$F$12:$F$200),0,0),0)),"")</f>
        <v/>
      </c>
      <c r="AE445" s="52" t="str">
        <f t="array" ref="AE445">IFERROR(INDEX($AB$2:$AB$504,SMALL(IF($AC$2:$AC$504&lt;&gt;0,ROW($AB$2:$AB$504)-ROW($AB$2)+1),ROWS($AB$2:AB445))),"")</f>
        <v/>
      </c>
      <c r="AF445" s="52" t="str">
        <f t="shared" si="33"/>
        <v/>
      </c>
      <c r="AJ445" s="67" t="str">
        <f t="shared" ca="1" si="30"/>
        <v/>
      </c>
      <c r="AK445" s="65" t="str">
        <f t="shared" ca="1" si="31"/>
        <v/>
      </c>
      <c r="AL445" s="65" t="str">
        <f t="shared" ca="1" si="32"/>
        <v/>
      </c>
      <c r="AZ445" s="52" t="str">
        <f>IF(ISNUMBER(SEARCH('Standard Search'!$C$11,HiddenSheet!B445)),HiddenSheet!B445,"")</f>
        <v/>
      </c>
      <c r="BA445" s="52" t="str">
        <f t="array" ref="BA445">IFERROR(INDEX($AZ$2:$AZ$504,SMALL(IF($AZ$2:$AZ$504&lt;&gt;"",ROW($AZ$2:$AZ$504)-ROW($AZ$2)+1,""),ROW(BA445)-ROW($BA$2)+1)),"")</f>
        <v/>
      </c>
    </row>
    <row r="446" spans="1:53">
      <c r="A446" s="60"/>
      <c r="B446" s="60"/>
      <c r="C446" s="60"/>
      <c r="D446" s="62"/>
      <c r="F446" s="52" t="str">
        <f>IFERROR(INDEX('Stage 2 System Breakdown'!$B$12:$B$200,MATCH(0,INDEX(COUNTIF($F$1:F445,'Stage 2 System Breakdown'!$B$12:$B$200),0,0),0)),"")</f>
        <v/>
      </c>
      <c r="G446" s="52" t="str">
        <f>IFERROR(INDEX('Stage 2 System Breakdown'!$D$12:$D$200,MATCH(0,INDEX(COUNTIF($G$1:G445,'Stage 2 System Breakdown'!$D$12:$D$200),0,0),0)),"")</f>
        <v/>
      </c>
      <c r="H446" s="52" t="str">
        <f>IFERROR(INDEX('Stage 2 System Breakdown'!$F$12:$F$200,MATCH(0,INDEX(COUNTIF($H$1:H445,'Stage 2 System Breakdown'!$F$12:$F$200),0,0),0)),"")</f>
        <v/>
      </c>
      <c r="AE446" s="52" t="str">
        <f t="array" ref="AE446">IFERROR(INDEX($AB$2:$AB$504,SMALL(IF($AC$2:$AC$504&lt;&gt;0,ROW($AB$2:$AB$504)-ROW($AB$2)+1),ROWS($AB$2:AB446))),"")</f>
        <v/>
      </c>
      <c r="AF446" s="52" t="str">
        <f t="shared" si="33"/>
        <v/>
      </c>
      <c r="AJ446" s="67" t="str">
        <f t="shared" ca="1" si="30"/>
        <v/>
      </c>
      <c r="AK446" s="65" t="str">
        <f t="shared" ca="1" si="31"/>
        <v/>
      </c>
      <c r="AL446" s="65" t="str">
        <f t="shared" ca="1" si="32"/>
        <v/>
      </c>
      <c r="AZ446" s="52" t="str">
        <f>IF(ISNUMBER(SEARCH('Standard Search'!$C$11,HiddenSheet!B446)),HiddenSheet!B446,"")</f>
        <v/>
      </c>
      <c r="BA446" s="52" t="str">
        <f t="array" ref="BA446">IFERROR(INDEX($AZ$2:$AZ$504,SMALL(IF($AZ$2:$AZ$504&lt;&gt;"",ROW($AZ$2:$AZ$504)-ROW($AZ$2)+1,""),ROW(BA446)-ROW($BA$2)+1)),"")</f>
        <v/>
      </c>
    </row>
    <row r="447" spans="1:53">
      <c r="A447" s="60"/>
      <c r="B447" s="60"/>
      <c r="C447" s="60"/>
      <c r="D447" s="62"/>
      <c r="F447" s="52" t="str">
        <f>IFERROR(INDEX('Stage 2 System Breakdown'!$B$12:$B$200,MATCH(0,INDEX(COUNTIF($F$1:F446,'Stage 2 System Breakdown'!$B$12:$B$200),0,0),0)),"")</f>
        <v/>
      </c>
      <c r="G447" s="52" t="str">
        <f>IFERROR(INDEX('Stage 2 System Breakdown'!$D$12:$D$200,MATCH(0,INDEX(COUNTIF($G$1:G446,'Stage 2 System Breakdown'!$D$12:$D$200),0,0),0)),"")</f>
        <v/>
      </c>
      <c r="H447" s="52" t="str">
        <f>IFERROR(INDEX('Stage 2 System Breakdown'!$F$12:$F$200,MATCH(0,INDEX(COUNTIF($H$1:H446,'Stage 2 System Breakdown'!$F$12:$F$200),0,0),0)),"")</f>
        <v/>
      </c>
      <c r="AE447" s="52" t="str">
        <f t="array" ref="AE447">IFERROR(INDEX($AB$2:$AB$504,SMALL(IF($AC$2:$AC$504&lt;&gt;0,ROW($AB$2:$AB$504)-ROW($AB$2)+1),ROWS($AB$2:AB447))),"")</f>
        <v/>
      </c>
      <c r="AF447" s="52" t="str">
        <f t="shared" si="33"/>
        <v/>
      </c>
      <c r="AJ447" s="67" t="str">
        <f t="shared" ca="1" si="30"/>
        <v/>
      </c>
      <c r="AK447" s="65" t="str">
        <f t="shared" ca="1" si="31"/>
        <v/>
      </c>
      <c r="AL447" s="65" t="str">
        <f t="shared" ca="1" si="32"/>
        <v/>
      </c>
      <c r="AZ447" s="52" t="str">
        <f>IF(ISNUMBER(SEARCH('Standard Search'!$C$11,HiddenSheet!B447)),HiddenSheet!B447,"")</f>
        <v/>
      </c>
      <c r="BA447" s="52" t="str">
        <f t="array" ref="BA447">IFERROR(INDEX($AZ$2:$AZ$504,SMALL(IF($AZ$2:$AZ$504&lt;&gt;"",ROW($AZ$2:$AZ$504)-ROW($AZ$2)+1,""),ROW(BA447)-ROW($BA$2)+1)),"")</f>
        <v/>
      </c>
    </row>
    <row r="448" spans="1:53">
      <c r="A448" s="60"/>
      <c r="B448" s="60"/>
      <c r="C448" s="60"/>
      <c r="D448" s="62"/>
      <c r="F448" s="52" t="str">
        <f>IFERROR(INDEX('Stage 2 System Breakdown'!$B$12:$B$200,MATCH(0,INDEX(COUNTIF($F$1:F447,'Stage 2 System Breakdown'!$B$12:$B$200),0,0),0)),"")</f>
        <v/>
      </c>
      <c r="G448" s="52" t="str">
        <f>IFERROR(INDEX('Stage 2 System Breakdown'!$D$12:$D$200,MATCH(0,INDEX(COUNTIF($G$1:G447,'Stage 2 System Breakdown'!$D$12:$D$200),0,0),0)),"")</f>
        <v/>
      </c>
      <c r="H448" s="52" t="str">
        <f>IFERROR(INDEX('Stage 2 System Breakdown'!$F$12:$F$200,MATCH(0,INDEX(COUNTIF($H$1:H447,'Stage 2 System Breakdown'!$F$12:$F$200),0,0),0)),"")</f>
        <v/>
      </c>
      <c r="AE448" s="52" t="str">
        <f t="array" ref="AE448">IFERROR(INDEX($AB$2:$AB$504,SMALL(IF($AC$2:$AC$504&lt;&gt;0,ROW($AB$2:$AB$504)-ROW($AB$2)+1),ROWS($AB$2:AB448))),"")</f>
        <v/>
      </c>
      <c r="AF448" s="52" t="str">
        <f t="shared" si="33"/>
        <v/>
      </c>
      <c r="AJ448" s="67" t="str">
        <f t="shared" ca="1" si="30"/>
        <v/>
      </c>
      <c r="AK448" s="65" t="str">
        <f t="shared" ca="1" si="31"/>
        <v/>
      </c>
      <c r="AL448" s="65" t="str">
        <f t="shared" ca="1" si="32"/>
        <v/>
      </c>
      <c r="AZ448" s="52" t="str">
        <f>IF(ISNUMBER(SEARCH('Standard Search'!$C$11,HiddenSheet!B448)),HiddenSheet!B448,"")</f>
        <v/>
      </c>
      <c r="BA448" s="52" t="str">
        <f t="array" ref="BA448">IFERROR(INDEX($AZ$2:$AZ$504,SMALL(IF($AZ$2:$AZ$504&lt;&gt;"",ROW($AZ$2:$AZ$504)-ROW($AZ$2)+1,""),ROW(BA448)-ROW($BA$2)+1)),"")</f>
        <v/>
      </c>
    </row>
    <row r="449" spans="1:53">
      <c r="A449" s="60"/>
      <c r="B449" s="60"/>
      <c r="C449" s="60"/>
      <c r="D449" s="62"/>
      <c r="F449" s="52" t="str">
        <f>IFERROR(INDEX('Stage 2 System Breakdown'!$B$12:$B$200,MATCH(0,INDEX(COUNTIF($F$1:F448,'Stage 2 System Breakdown'!$B$12:$B$200),0,0),0)),"")</f>
        <v/>
      </c>
      <c r="G449" s="52" t="str">
        <f>IFERROR(INDEX('Stage 2 System Breakdown'!$D$12:$D$200,MATCH(0,INDEX(COUNTIF($G$1:G448,'Stage 2 System Breakdown'!$D$12:$D$200),0,0),0)),"")</f>
        <v/>
      </c>
      <c r="H449" s="52" t="str">
        <f>IFERROR(INDEX('Stage 2 System Breakdown'!$F$12:$F$200,MATCH(0,INDEX(COUNTIF($H$1:H448,'Stage 2 System Breakdown'!$F$12:$F$200),0,0),0)),"")</f>
        <v/>
      </c>
      <c r="AE449" s="52" t="str">
        <f t="array" ref="AE449">IFERROR(INDEX($AB$2:$AB$504,SMALL(IF($AC$2:$AC$504&lt;&gt;0,ROW($AB$2:$AB$504)-ROW($AB$2)+1),ROWS($AB$2:AB449))),"")</f>
        <v/>
      </c>
      <c r="AF449" s="52" t="str">
        <f t="shared" si="33"/>
        <v/>
      </c>
      <c r="AJ449" s="67" t="str">
        <f t="shared" ca="1" si="30"/>
        <v/>
      </c>
      <c r="AK449" s="65" t="str">
        <f t="shared" ca="1" si="31"/>
        <v/>
      </c>
      <c r="AL449" s="65" t="str">
        <f t="shared" ca="1" si="32"/>
        <v/>
      </c>
      <c r="AZ449" s="52" t="str">
        <f>IF(ISNUMBER(SEARCH('Standard Search'!$C$11,HiddenSheet!B449)),HiddenSheet!B449,"")</f>
        <v/>
      </c>
      <c r="BA449" s="52" t="str">
        <f t="array" ref="BA449">IFERROR(INDEX($AZ$2:$AZ$504,SMALL(IF($AZ$2:$AZ$504&lt;&gt;"",ROW($AZ$2:$AZ$504)-ROW($AZ$2)+1,""),ROW(BA449)-ROW($BA$2)+1)),"")</f>
        <v/>
      </c>
    </row>
    <row r="450" spans="1:53">
      <c r="A450" s="60"/>
      <c r="B450" s="60"/>
      <c r="C450" s="60"/>
      <c r="D450" s="62"/>
      <c r="F450" s="52" t="str">
        <f>IFERROR(INDEX('Stage 2 System Breakdown'!$B$12:$B$200,MATCH(0,INDEX(COUNTIF($F$1:F449,'Stage 2 System Breakdown'!$B$12:$B$200),0,0),0)),"")</f>
        <v/>
      </c>
      <c r="G450" s="52" t="str">
        <f>IFERROR(INDEX('Stage 2 System Breakdown'!$D$12:$D$200,MATCH(0,INDEX(COUNTIF($G$1:G449,'Stage 2 System Breakdown'!$D$12:$D$200),0,0),0)),"")</f>
        <v/>
      </c>
      <c r="H450" s="52" t="str">
        <f>IFERROR(INDEX('Stage 2 System Breakdown'!$F$12:$F$200,MATCH(0,INDEX(COUNTIF($H$1:H449,'Stage 2 System Breakdown'!$F$12:$F$200),0,0),0)),"")</f>
        <v/>
      </c>
      <c r="AE450" s="52" t="str">
        <f t="array" ref="AE450">IFERROR(INDEX($AB$2:$AB$504,SMALL(IF($AC$2:$AC$504&lt;&gt;0,ROW($AB$2:$AB$504)-ROW($AB$2)+1),ROWS($AB$2:AB450))),"")</f>
        <v/>
      </c>
      <c r="AF450" s="52" t="str">
        <f t="shared" si="33"/>
        <v/>
      </c>
      <c r="AJ450" s="67" t="str">
        <f t="shared" ca="1" si="30"/>
        <v/>
      </c>
      <c r="AK450" s="65" t="str">
        <f t="shared" ca="1" si="31"/>
        <v/>
      </c>
      <c r="AL450" s="65" t="str">
        <f t="shared" ca="1" si="32"/>
        <v/>
      </c>
      <c r="AZ450" s="52" t="str">
        <f>IF(ISNUMBER(SEARCH('Standard Search'!$C$11,HiddenSheet!B450)),HiddenSheet!B450,"")</f>
        <v/>
      </c>
      <c r="BA450" s="52" t="str">
        <f t="array" ref="BA450">IFERROR(INDEX($AZ$2:$AZ$504,SMALL(IF($AZ$2:$AZ$504&lt;&gt;"",ROW($AZ$2:$AZ$504)-ROW($AZ$2)+1,""),ROW(BA450)-ROW($BA$2)+1)),"")</f>
        <v/>
      </c>
    </row>
    <row r="451" spans="1:53">
      <c r="A451" s="60"/>
      <c r="B451" s="60"/>
      <c r="C451" s="60"/>
      <c r="D451" s="62"/>
      <c r="F451" s="52" t="str">
        <f>IFERROR(INDEX('Stage 2 System Breakdown'!$B$12:$B$200,MATCH(0,INDEX(COUNTIF($F$1:F450,'Stage 2 System Breakdown'!$B$12:$B$200),0,0),0)),"")</f>
        <v/>
      </c>
      <c r="G451" s="52" t="str">
        <f>IFERROR(INDEX('Stage 2 System Breakdown'!$D$12:$D$200,MATCH(0,INDEX(COUNTIF($G$1:G450,'Stage 2 System Breakdown'!$D$12:$D$200),0,0),0)),"")</f>
        <v/>
      </c>
      <c r="H451" s="52" t="str">
        <f>IFERROR(INDEX('Stage 2 System Breakdown'!$F$12:$F$200,MATCH(0,INDEX(COUNTIF($H$1:H450,'Stage 2 System Breakdown'!$F$12:$F$200),0,0),0)),"")</f>
        <v/>
      </c>
      <c r="AE451" s="52" t="str">
        <f t="array" ref="AE451">IFERROR(INDEX($AB$2:$AB$504,SMALL(IF($AC$2:$AC$504&lt;&gt;0,ROW($AB$2:$AB$504)-ROW($AB$2)+1),ROWS($AB$2:AB451))),"")</f>
        <v/>
      </c>
      <c r="AF451" s="52" t="str">
        <f t="shared" si="33"/>
        <v/>
      </c>
      <c r="AJ451" s="67" t="str">
        <f t="shared" ca="1" si="30"/>
        <v/>
      </c>
      <c r="AK451" s="65" t="str">
        <f t="shared" ca="1" si="31"/>
        <v/>
      </c>
      <c r="AL451" s="65" t="str">
        <f t="shared" ca="1" si="32"/>
        <v/>
      </c>
      <c r="AZ451" s="52" t="str">
        <f>IF(ISNUMBER(SEARCH('Standard Search'!$C$11,HiddenSheet!B451)),HiddenSheet!B451,"")</f>
        <v/>
      </c>
      <c r="BA451" s="52" t="str">
        <f t="array" ref="BA451">IFERROR(INDEX($AZ$2:$AZ$504,SMALL(IF($AZ$2:$AZ$504&lt;&gt;"",ROW($AZ$2:$AZ$504)-ROW($AZ$2)+1,""),ROW(BA451)-ROW($BA$2)+1)),"")</f>
        <v/>
      </c>
    </row>
    <row r="452" spans="1:53">
      <c r="A452" s="60"/>
      <c r="B452" s="60"/>
      <c r="C452" s="60"/>
      <c r="D452" s="62"/>
      <c r="F452" s="52" t="str">
        <f>IFERROR(INDEX('Stage 2 System Breakdown'!$B$12:$B$200,MATCH(0,INDEX(COUNTIF($F$1:F451,'Stage 2 System Breakdown'!$B$12:$B$200),0,0),0)),"")</f>
        <v/>
      </c>
      <c r="G452" s="52" t="str">
        <f>IFERROR(INDEX('Stage 2 System Breakdown'!$D$12:$D$200,MATCH(0,INDEX(COUNTIF($G$1:G451,'Stage 2 System Breakdown'!$D$12:$D$200),0,0),0)),"")</f>
        <v/>
      </c>
      <c r="H452" s="52" t="str">
        <f>IFERROR(INDEX('Stage 2 System Breakdown'!$F$12:$F$200,MATCH(0,INDEX(COUNTIF($H$1:H451,'Stage 2 System Breakdown'!$F$12:$F$200),0,0),0)),"")</f>
        <v/>
      </c>
      <c r="AE452" s="52" t="str">
        <f t="array" ref="AE452">IFERROR(INDEX($AB$2:$AB$504,SMALL(IF($AC$2:$AC$504&lt;&gt;0,ROW($AB$2:$AB$504)-ROW($AB$2)+1),ROWS($AB$2:AB452))),"")</f>
        <v/>
      </c>
      <c r="AF452" s="52" t="str">
        <f t="shared" si="33"/>
        <v/>
      </c>
      <c r="AJ452" s="67" t="str">
        <f t="shared" ca="1" si="30"/>
        <v/>
      </c>
      <c r="AK452" s="65" t="str">
        <f t="shared" ca="1" si="31"/>
        <v/>
      </c>
      <c r="AL452" s="65" t="str">
        <f t="shared" ca="1" si="32"/>
        <v/>
      </c>
      <c r="AZ452" s="52" t="str">
        <f>IF(ISNUMBER(SEARCH('Standard Search'!$C$11,HiddenSheet!B452)),HiddenSheet!B452,"")</f>
        <v/>
      </c>
      <c r="BA452" s="52" t="str">
        <f t="array" ref="BA452">IFERROR(INDEX($AZ$2:$AZ$504,SMALL(IF($AZ$2:$AZ$504&lt;&gt;"",ROW($AZ$2:$AZ$504)-ROW($AZ$2)+1,""),ROW(BA452)-ROW($BA$2)+1)),"")</f>
        <v/>
      </c>
    </row>
    <row r="453" spans="1:53">
      <c r="A453" s="60"/>
      <c r="B453" s="60"/>
      <c r="C453" s="60"/>
      <c r="D453" s="62"/>
      <c r="F453" s="52" t="str">
        <f>IFERROR(INDEX('Stage 2 System Breakdown'!$B$12:$B$200,MATCH(0,INDEX(COUNTIF($F$1:F452,'Stage 2 System Breakdown'!$B$12:$B$200),0,0),0)),"")</f>
        <v/>
      </c>
      <c r="G453" s="52" t="str">
        <f>IFERROR(INDEX('Stage 2 System Breakdown'!$D$12:$D$200,MATCH(0,INDEX(COUNTIF($G$1:G452,'Stage 2 System Breakdown'!$D$12:$D$200),0,0),0)),"")</f>
        <v/>
      </c>
      <c r="H453" s="52" t="str">
        <f>IFERROR(INDEX('Stage 2 System Breakdown'!$F$12:$F$200,MATCH(0,INDEX(COUNTIF($H$1:H452,'Stage 2 System Breakdown'!$F$12:$F$200),0,0),0)),"")</f>
        <v/>
      </c>
      <c r="AE453" s="52" t="str">
        <f t="array" ref="AE453">IFERROR(INDEX($AB$2:$AB$504,SMALL(IF($AC$2:$AC$504&lt;&gt;0,ROW($AB$2:$AB$504)-ROW($AB$2)+1),ROWS($AB$2:AB453))),"")</f>
        <v/>
      </c>
      <c r="AF453" s="52" t="str">
        <f t="shared" si="33"/>
        <v/>
      </c>
      <c r="AJ453" s="67" t="str">
        <f t="shared" ca="1" si="30"/>
        <v/>
      </c>
      <c r="AK453" s="65" t="str">
        <f t="shared" ca="1" si="31"/>
        <v/>
      </c>
      <c r="AL453" s="65" t="str">
        <f t="shared" ca="1" si="32"/>
        <v/>
      </c>
      <c r="AZ453" s="52" t="str">
        <f>IF(ISNUMBER(SEARCH('Standard Search'!$C$11,HiddenSheet!B453)),HiddenSheet!B453,"")</f>
        <v/>
      </c>
      <c r="BA453" s="52" t="str">
        <f t="array" ref="BA453">IFERROR(INDEX($AZ$2:$AZ$504,SMALL(IF($AZ$2:$AZ$504&lt;&gt;"",ROW($AZ$2:$AZ$504)-ROW($AZ$2)+1,""),ROW(BA453)-ROW($BA$2)+1)),"")</f>
        <v/>
      </c>
    </row>
    <row r="454" spans="1:53">
      <c r="A454" s="60"/>
      <c r="B454" s="60"/>
      <c r="C454" s="60"/>
      <c r="D454" s="62"/>
      <c r="F454" s="52" t="str">
        <f>IFERROR(INDEX('Stage 2 System Breakdown'!$B$12:$B$200,MATCH(0,INDEX(COUNTIF($F$1:F453,'Stage 2 System Breakdown'!$B$12:$B$200),0,0),0)),"")</f>
        <v/>
      </c>
      <c r="G454" s="52" t="str">
        <f>IFERROR(INDEX('Stage 2 System Breakdown'!$D$12:$D$200,MATCH(0,INDEX(COUNTIF($G$1:G453,'Stage 2 System Breakdown'!$D$12:$D$200),0,0),0)),"")</f>
        <v/>
      </c>
      <c r="H454" s="52" t="str">
        <f>IFERROR(INDEX('Stage 2 System Breakdown'!$F$12:$F$200,MATCH(0,INDEX(COUNTIF($H$1:H453,'Stage 2 System Breakdown'!$F$12:$F$200),0,0),0)),"")</f>
        <v/>
      </c>
      <c r="AE454" s="52" t="str">
        <f t="array" ref="AE454">IFERROR(INDEX($AB$2:$AB$504,SMALL(IF($AC$2:$AC$504&lt;&gt;0,ROW($AB$2:$AB$504)-ROW($AB$2)+1),ROWS($AB$2:AB454))),"")</f>
        <v/>
      </c>
      <c r="AF454" s="52" t="str">
        <f t="shared" si="33"/>
        <v/>
      </c>
      <c r="AJ454" s="67" t="str">
        <f t="shared" ca="1" si="30"/>
        <v/>
      </c>
      <c r="AK454" s="65" t="str">
        <f t="shared" ca="1" si="31"/>
        <v/>
      </c>
      <c r="AL454" s="65" t="str">
        <f t="shared" ca="1" si="32"/>
        <v/>
      </c>
      <c r="AZ454" s="52" t="str">
        <f>IF(ISNUMBER(SEARCH('Standard Search'!$C$11,HiddenSheet!B454)),HiddenSheet!B454,"")</f>
        <v/>
      </c>
      <c r="BA454" s="52" t="str">
        <f t="array" ref="BA454">IFERROR(INDEX($AZ$2:$AZ$504,SMALL(IF($AZ$2:$AZ$504&lt;&gt;"",ROW($AZ$2:$AZ$504)-ROW($AZ$2)+1,""),ROW(BA454)-ROW($BA$2)+1)),"")</f>
        <v/>
      </c>
    </row>
    <row r="455" spans="1:53">
      <c r="A455" s="60"/>
      <c r="B455" s="60"/>
      <c r="C455" s="60"/>
      <c r="D455" s="62"/>
      <c r="F455" s="52" t="str">
        <f>IFERROR(INDEX('Stage 2 System Breakdown'!$B$12:$B$200,MATCH(0,INDEX(COUNTIF($F$1:F454,'Stage 2 System Breakdown'!$B$12:$B$200),0,0),0)),"")</f>
        <v/>
      </c>
      <c r="G455" s="52" t="str">
        <f>IFERROR(INDEX('Stage 2 System Breakdown'!$D$12:$D$200,MATCH(0,INDEX(COUNTIF($G$1:G454,'Stage 2 System Breakdown'!$D$12:$D$200),0,0),0)),"")</f>
        <v/>
      </c>
      <c r="H455" s="52" t="str">
        <f>IFERROR(INDEX('Stage 2 System Breakdown'!$F$12:$F$200,MATCH(0,INDEX(COUNTIF($H$1:H454,'Stage 2 System Breakdown'!$F$12:$F$200),0,0),0)),"")</f>
        <v/>
      </c>
      <c r="AE455" s="52" t="str">
        <f t="array" ref="AE455">IFERROR(INDEX($AB$2:$AB$504,SMALL(IF($AC$2:$AC$504&lt;&gt;0,ROW($AB$2:$AB$504)-ROW($AB$2)+1),ROWS($AB$2:AB455))),"")</f>
        <v/>
      </c>
      <c r="AF455" s="52" t="str">
        <f t="shared" si="33"/>
        <v/>
      </c>
      <c r="AJ455" s="67" t="str">
        <f t="shared" ref="AJ455:AJ504" ca="1" si="34">IFERROR(MATCH(AI455,$AH$2:$AH$200,0),"")</f>
        <v/>
      </c>
      <c r="AK455" s="65" t="str">
        <f t="shared" ref="AK455:AK504" ca="1" si="35">IFERROR(INDEX($AE$2:$AE$200,AJ455),"")</f>
        <v/>
      </c>
      <c r="AL455" s="65" t="str">
        <f t="shared" ref="AL455:AL504" ca="1" si="36">IFERROR(INDEX($AF$2:$AF$200,AJ455),"")</f>
        <v/>
      </c>
      <c r="AZ455" s="52" t="str">
        <f>IF(ISNUMBER(SEARCH('Standard Search'!$C$11,HiddenSheet!B455)),HiddenSheet!B455,"")</f>
        <v/>
      </c>
      <c r="BA455" s="52" t="str">
        <f t="array" ref="BA455">IFERROR(INDEX($AZ$2:$AZ$504,SMALL(IF($AZ$2:$AZ$504&lt;&gt;"",ROW($AZ$2:$AZ$504)-ROW($AZ$2)+1,""),ROW(BA455)-ROW($BA$2)+1)),"")</f>
        <v/>
      </c>
    </row>
    <row r="456" spans="1:53">
      <c r="A456" s="60"/>
      <c r="B456" s="60"/>
      <c r="C456" s="60"/>
      <c r="D456" s="62"/>
      <c r="F456" s="52" t="str">
        <f>IFERROR(INDEX('Stage 2 System Breakdown'!$B$12:$B$200,MATCH(0,INDEX(COUNTIF($F$1:F455,'Stage 2 System Breakdown'!$B$12:$B$200),0,0),0)),"")</f>
        <v/>
      </c>
      <c r="G456" s="52" t="str">
        <f>IFERROR(INDEX('Stage 2 System Breakdown'!$D$12:$D$200,MATCH(0,INDEX(COUNTIF($G$1:G455,'Stage 2 System Breakdown'!$D$12:$D$200),0,0),0)),"")</f>
        <v/>
      </c>
      <c r="H456" s="52" t="str">
        <f>IFERROR(INDEX('Stage 2 System Breakdown'!$F$12:$F$200,MATCH(0,INDEX(COUNTIF($H$1:H455,'Stage 2 System Breakdown'!$F$12:$F$200),0,0),0)),"")</f>
        <v/>
      </c>
      <c r="AE456" s="52" t="str">
        <f t="array" ref="AE456">IFERROR(INDEX($AB$2:$AB$504,SMALL(IF($AC$2:$AC$504&lt;&gt;0,ROW($AB$2:$AB$504)-ROW($AB$2)+1),ROWS($AB$2:AB456))),"")</f>
        <v/>
      </c>
      <c r="AF456" s="52" t="str">
        <f t="shared" si="33"/>
        <v/>
      </c>
      <c r="AJ456" s="67" t="str">
        <f t="shared" ca="1" si="34"/>
        <v/>
      </c>
      <c r="AK456" s="65" t="str">
        <f t="shared" ca="1" si="35"/>
        <v/>
      </c>
      <c r="AL456" s="65" t="str">
        <f t="shared" ca="1" si="36"/>
        <v/>
      </c>
      <c r="AZ456" s="52" t="str">
        <f>IF(ISNUMBER(SEARCH('Standard Search'!$C$11,HiddenSheet!B456)),HiddenSheet!B456,"")</f>
        <v/>
      </c>
      <c r="BA456" s="52" t="str">
        <f t="array" ref="BA456">IFERROR(INDEX($AZ$2:$AZ$504,SMALL(IF($AZ$2:$AZ$504&lt;&gt;"",ROW($AZ$2:$AZ$504)-ROW($AZ$2)+1,""),ROW(BA456)-ROW($BA$2)+1)),"")</f>
        <v/>
      </c>
    </row>
    <row r="457" spans="1:53">
      <c r="A457" s="60"/>
      <c r="B457" s="60"/>
      <c r="C457" s="60"/>
      <c r="D457" s="62"/>
      <c r="F457" s="52" t="str">
        <f>IFERROR(INDEX('Stage 2 System Breakdown'!$B$12:$B$200,MATCH(0,INDEX(COUNTIF($F$1:F456,'Stage 2 System Breakdown'!$B$12:$B$200),0,0),0)),"")</f>
        <v/>
      </c>
      <c r="G457" s="52" t="str">
        <f>IFERROR(INDEX('Stage 2 System Breakdown'!$D$12:$D$200,MATCH(0,INDEX(COUNTIF($G$1:G456,'Stage 2 System Breakdown'!$D$12:$D$200),0,0),0)),"")</f>
        <v/>
      </c>
      <c r="H457" s="52" t="str">
        <f>IFERROR(INDEX('Stage 2 System Breakdown'!$F$12:$F$200,MATCH(0,INDEX(COUNTIF($H$1:H456,'Stage 2 System Breakdown'!$F$12:$F$200),0,0),0)),"")</f>
        <v/>
      </c>
      <c r="AE457" s="52" t="str">
        <f t="array" ref="AE457">IFERROR(INDEX($AB$2:$AB$504,SMALL(IF($AC$2:$AC$504&lt;&gt;0,ROW($AB$2:$AB$504)-ROW($AB$2)+1),ROWS($AB$2:AB457))),"")</f>
        <v/>
      </c>
      <c r="AF457" s="52" t="str">
        <f t="shared" si="33"/>
        <v/>
      </c>
      <c r="AJ457" s="67" t="str">
        <f t="shared" ca="1" si="34"/>
        <v/>
      </c>
      <c r="AK457" s="65" t="str">
        <f t="shared" ca="1" si="35"/>
        <v/>
      </c>
      <c r="AL457" s="65" t="str">
        <f t="shared" ca="1" si="36"/>
        <v/>
      </c>
      <c r="AZ457" s="52" t="str">
        <f>IF(ISNUMBER(SEARCH('Standard Search'!$C$11,HiddenSheet!B457)),HiddenSheet!B457,"")</f>
        <v/>
      </c>
      <c r="BA457" s="52" t="str">
        <f t="array" ref="BA457">IFERROR(INDEX($AZ$2:$AZ$504,SMALL(IF($AZ$2:$AZ$504&lt;&gt;"",ROW($AZ$2:$AZ$504)-ROW($AZ$2)+1,""),ROW(BA457)-ROW($BA$2)+1)),"")</f>
        <v/>
      </c>
    </row>
    <row r="458" spans="1:53">
      <c r="A458" s="60"/>
      <c r="B458" s="60"/>
      <c r="C458" s="60"/>
      <c r="D458" s="62"/>
      <c r="F458" s="52" t="str">
        <f>IFERROR(INDEX('Stage 2 System Breakdown'!$B$12:$B$200,MATCH(0,INDEX(COUNTIF($F$1:F457,'Stage 2 System Breakdown'!$B$12:$B$200),0,0),0)),"")</f>
        <v/>
      </c>
      <c r="G458" s="52" t="str">
        <f>IFERROR(INDEX('Stage 2 System Breakdown'!$D$12:$D$200,MATCH(0,INDEX(COUNTIF($G$1:G457,'Stage 2 System Breakdown'!$D$12:$D$200),0,0),0)),"")</f>
        <v/>
      </c>
      <c r="H458" s="52" t="str">
        <f>IFERROR(INDEX('Stage 2 System Breakdown'!$F$12:$F$200,MATCH(0,INDEX(COUNTIF($H$1:H457,'Stage 2 System Breakdown'!$F$12:$F$200),0,0),0)),"")</f>
        <v/>
      </c>
      <c r="AE458" s="52" t="str">
        <f t="array" ref="AE458">IFERROR(INDEX($AB$2:$AB$504,SMALL(IF($AC$2:$AC$504&lt;&gt;0,ROW($AB$2:$AB$504)-ROW($AB$2)+1),ROWS($AB$2:AB458))),"")</f>
        <v/>
      </c>
      <c r="AF458" s="52" t="str">
        <f t="shared" si="33"/>
        <v/>
      </c>
      <c r="AJ458" s="67" t="str">
        <f t="shared" ca="1" si="34"/>
        <v/>
      </c>
      <c r="AK458" s="65" t="str">
        <f t="shared" ca="1" si="35"/>
        <v/>
      </c>
      <c r="AL458" s="65" t="str">
        <f t="shared" ca="1" si="36"/>
        <v/>
      </c>
      <c r="AZ458" s="52" t="str">
        <f>IF(ISNUMBER(SEARCH('Standard Search'!$C$11,HiddenSheet!B458)),HiddenSheet!B458,"")</f>
        <v/>
      </c>
      <c r="BA458" s="52" t="str">
        <f t="array" ref="BA458">IFERROR(INDEX($AZ$2:$AZ$504,SMALL(IF($AZ$2:$AZ$504&lt;&gt;"",ROW($AZ$2:$AZ$504)-ROW($AZ$2)+1,""),ROW(BA458)-ROW($BA$2)+1)),"")</f>
        <v/>
      </c>
    </row>
    <row r="459" spans="1:53">
      <c r="A459" s="60"/>
      <c r="B459" s="60"/>
      <c r="C459" s="60"/>
      <c r="D459" s="62"/>
      <c r="F459" s="52" t="str">
        <f>IFERROR(INDEX('Stage 2 System Breakdown'!$B$12:$B$200,MATCH(0,INDEX(COUNTIF($F$1:F458,'Stage 2 System Breakdown'!$B$12:$B$200),0,0),0)),"")</f>
        <v/>
      </c>
      <c r="G459" s="52" t="str">
        <f>IFERROR(INDEX('Stage 2 System Breakdown'!$D$12:$D$200,MATCH(0,INDEX(COUNTIF($G$1:G458,'Stage 2 System Breakdown'!$D$12:$D$200),0,0),0)),"")</f>
        <v/>
      </c>
      <c r="H459" s="52" t="str">
        <f>IFERROR(INDEX('Stage 2 System Breakdown'!$F$12:$F$200,MATCH(0,INDEX(COUNTIF($H$1:H458,'Stage 2 System Breakdown'!$F$12:$F$200),0,0),0)),"")</f>
        <v/>
      </c>
      <c r="AE459" s="52" t="str">
        <f t="array" ref="AE459">IFERROR(INDEX($AB$2:$AB$504,SMALL(IF($AC$2:$AC$504&lt;&gt;0,ROW($AB$2:$AB$504)-ROW($AB$2)+1),ROWS($AB$2:AB459))),"")</f>
        <v/>
      </c>
      <c r="AF459" s="52" t="str">
        <f t="shared" si="33"/>
        <v/>
      </c>
      <c r="AJ459" s="67" t="str">
        <f t="shared" ca="1" si="34"/>
        <v/>
      </c>
      <c r="AK459" s="65" t="str">
        <f t="shared" ca="1" si="35"/>
        <v/>
      </c>
      <c r="AL459" s="65" t="str">
        <f t="shared" ca="1" si="36"/>
        <v/>
      </c>
      <c r="AZ459" s="52" t="str">
        <f>IF(ISNUMBER(SEARCH('Standard Search'!$C$11,HiddenSheet!B459)),HiddenSheet!B459,"")</f>
        <v/>
      </c>
      <c r="BA459" s="52" t="str">
        <f t="array" ref="BA459">IFERROR(INDEX($AZ$2:$AZ$504,SMALL(IF($AZ$2:$AZ$504&lt;&gt;"",ROW($AZ$2:$AZ$504)-ROW($AZ$2)+1,""),ROW(BA459)-ROW($BA$2)+1)),"")</f>
        <v/>
      </c>
    </row>
    <row r="460" spans="1:53">
      <c r="A460" s="60"/>
      <c r="B460" s="60"/>
      <c r="C460" s="60"/>
      <c r="D460" s="62"/>
      <c r="F460" s="52" t="str">
        <f>IFERROR(INDEX('Stage 2 System Breakdown'!$B$12:$B$200,MATCH(0,INDEX(COUNTIF($F$1:F459,'Stage 2 System Breakdown'!$B$12:$B$200),0,0),0)),"")</f>
        <v/>
      </c>
      <c r="G460" s="52" t="str">
        <f>IFERROR(INDEX('Stage 2 System Breakdown'!$D$12:$D$200,MATCH(0,INDEX(COUNTIF($G$1:G459,'Stage 2 System Breakdown'!$D$12:$D$200),0,0),0)),"")</f>
        <v/>
      </c>
      <c r="H460" s="52" t="str">
        <f>IFERROR(INDEX('Stage 2 System Breakdown'!$F$12:$F$200,MATCH(0,INDEX(COUNTIF($H$1:H459,'Stage 2 System Breakdown'!$F$12:$F$200),0,0),0)),"")</f>
        <v/>
      </c>
      <c r="AE460" s="52" t="str">
        <f t="array" ref="AE460">IFERROR(INDEX($AB$2:$AB$504,SMALL(IF($AC$2:$AC$504&lt;&gt;0,ROW($AB$2:$AB$504)-ROW($AB$2)+1),ROWS($AB$2:AB460))),"")</f>
        <v/>
      </c>
      <c r="AF460" s="52" t="str">
        <f t="shared" si="33"/>
        <v/>
      </c>
      <c r="AJ460" s="67" t="str">
        <f t="shared" ca="1" si="34"/>
        <v/>
      </c>
      <c r="AK460" s="65" t="str">
        <f t="shared" ca="1" si="35"/>
        <v/>
      </c>
      <c r="AL460" s="65" t="str">
        <f t="shared" ca="1" si="36"/>
        <v/>
      </c>
      <c r="AZ460" s="52" t="str">
        <f>IF(ISNUMBER(SEARCH('Standard Search'!$C$11,HiddenSheet!B460)),HiddenSheet!B460,"")</f>
        <v/>
      </c>
      <c r="BA460" s="52" t="str">
        <f t="array" ref="BA460">IFERROR(INDEX($AZ$2:$AZ$504,SMALL(IF($AZ$2:$AZ$504&lt;&gt;"",ROW($AZ$2:$AZ$504)-ROW($AZ$2)+1,""),ROW(BA460)-ROW($BA$2)+1)),"")</f>
        <v/>
      </c>
    </row>
    <row r="461" spans="1:53">
      <c r="A461" s="60"/>
      <c r="B461" s="60"/>
      <c r="C461" s="60"/>
      <c r="D461" s="62"/>
      <c r="F461" s="52" t="str">
        <f>IFERROR(INDEX('Stage 2 System Breakdown'!$B$12:$B$200,MATCH(0,INDEX(COUNTIF($F$1:F460,'Stage 2 System Breakdown'!$B$12:$B$200),0,0),0)),"")</f>
        <v/>
      </c>
      <c r="G461" s="52" t="str">
        <f>IFERROR(INDEX('Stage 2 System Breakdown'!$D$12:$D$200,MATCH(0,INDEX(COUNTIF($G$1:G460,'Stage 2 System Breakdown'!$D$12:$D$200),0,0),0)),"")</f>
        <v/>
      </c>
      <c r="H461" s="52" t="str">
        <f>IFERROR(INDEX('Stage 2 System Breakdown'!$F$12:$F$200,MATCH(0,INDEX(COUNTIF($H$1:H460,'Stage 2 System Breakdown'!$F$12:$F$200),0,0),0)),"")</f>
        <v/>
      </c>
      <c r="AE461" s="52" t="str">
        <f t="array" ref="AE461">IFERROR(INDEX($AB$2:$AB$504,SMALL(IF($AC$2:$AC$504&lt;&gt;0,ROW($AB$2:$AB$504)-ROW($AB$2)+1),ROWS($AB$2:AB461))),"")</f>
        <v/>
      </c>
      <c r="AF461" s="52" t="str">
        <f t="shared" si="33"/>
        <v/>
      </c>
      <c r="AJ461" s="67" t="str">
        <f t="shared" ca="1" si="34"/>
        <v/>
      </c>
      <c r="AK461" s="65" t="str">
        <f t="shared" ca="1" si="35"/>
        <v/>
      </c>
      <c r="AL461" s="65" t="str">
        <f t="shared" ca="1" si="36"/>
        <v/>
      </c>
      <c r="AZ461" s="52" t="str">
        <f>IF(ISNUMBER(SEARCH('Standard Search'!$C$11,HiddenSheet!B461)),HiddenSheet!B461,"")</f>
        <v/>
      </c>
      <c r="BA461" s="52" t="str">
        <f t="array" ref="BA461">IFERROR(INDEX($AZ$2:$AZ$504,SMALL(IF($AZ$2:$AZ$504&lt;&gt;"",ROW($AZ$2:$AZ$504)-ROW($AZ$2)+1,""),ROW(BA461)-ROW($BA$2)+1)),"")</f>
        <v/>
      </c>
    </row>
    <row r="462" spans="1:53">
      <c r="A462" s="60"/>
      <c r="B462" s="60"/>
      <c r="C462" s="60"/>
      <c r="D462" s="62"/>
      <c r="F462" s="52" t="str">
        <f>IFERROR(INDEX('Stage 2 System Breakdown'!$B$12:$B$200,MATCH(0,INDEX(COUNTIF($F$1:F461,'Stage 2 System Breakdown'!$B$12:$B$200),0,0),0)),"")</f>
        <v/>
      </c>
      <c r="G462" s="52" t="str">
        <f>IFERROR(INDEX('Stage 2 System Breakdown'!$D$12:$D$200,MATCH(0,INDEX(COUNTIF($G$1:G461,'Stage 2 System Breakdown'!$D$12:$D$200),0,0),0)),"")</f>
        <v/>
      </c>
      <c r="H462" s="52" t="str">
        <f>IFERROR(INDEX('Stage 2 System Breakdown'!$F$12:$F$200,MATCH(0,INDEX(COUNTIF($H$1:H461,'Stage 2 System Breakdown'!$F$12:$F$200),0,0),0)),"")</f>
        <v/>
      </c>
      <c r="AE462" s="52" t="str">
        <f t="array" ref="AE462">IFERROR(INDEX($AB$2:$AB$504,SMALL(IF($AC$2:$AC$504&lt;&gt;0,ROW($AB$2:$AB$504)-ROW($AB$2)+1),ROWS($AB$2:AB462))),"")</f>
        <v/>
      </c>
      <c r="AF462" s="52" t="str">
        <f t="shared" si="33"/>
        <v/>
      </c>
      <c r="AJ462" s="67" t="str">
        <f t="shared" ca="1" si="34"/>
        <v/>
      </c>
      <c r="AK462" s="65" t="str">
        <f t="shared" ca="1" si="35"/>
        <v/>
      </c>
      <c r="AL462" s="65" t="str">
        <f t="shared" ca="1" si="36"/>
        <v/>
      </c>
      <c r="AZ462" s="52" t="str">
        <f>IF(ISNUMBER(SEARCH('Standard Search'!$C$11,HiddenSheet!B462)),HiddenSheet!B462,"")</f>
        <v/>
      </c>
      <c r="BA462" s="52" t="str">
        <f t="array" ref="BA462">IFERROR(INDEX($AZ$2:$AZ$504,SMALL(IF($AZ$2:$AZ$504&lt;&gt;"",ROW($AZ$2:$AZ$504)-ROW($AZ$2)+1,""),ROW(BA462)-ROW($BA$2)+1)),"")</f>
        <v/>
      </c>
    </row>
    <row r="463" spans="1:53">
      <c r="A463" s="60"/>
      <c r="B463" s="60"/>
      <c r="C463" s="60"/>
      <c r="D463" s="62"/>
      <c r="F463" s="52" t="str">
        <f>IFERROR(INDEX('Stage 2 System Breakdown'!$B$12:$B$200,MATCH(0,INDEX(COUNTIF($F$1:F462,'Stage 2 System Breakdown'!$B$12:$B$200),0,0),0)),"")</f>
        <v/>
      </c>
      <c r="G463" s="52" t="str">
        <f>IFERROR(INDEX('Stage 2 System Breakdown'!$D$12:$D$200,MATCH(0,INDEX(COUNTIF($G$1:G462,'Stage 2 System Breakdown'!$D$12:$D$200),0,0),0)),"")</f>
        <v/>
      </c>
      <c r="H463" s="52" t="str">
        <f>IFERROR(INDEX('Stage 2 System Breakdown'!$F$12:$F$200,MATCH(0,INDEX(COUNTIF($H$1:H462,'Stage 2 System Breakdown'!$F$12:$F$200),0,0),0)),"")</f>
        <v/>
      </c>
      <c r="AE463" s="52" t="str">
        <f t="array" ref="AE463">IFERROR(INDEX($AB$2:$AB$504,SMALL(IF($AC$2:$AC$504&lt;&gt;0,ROW($AB$2:$AB$504)-ROW($AB$2)+1),ROWS($AB$2:AB463))),"")</f>
        <v/>
      </c>
      <c r="AF463" s="52" t="str">
        <f t="shared" si="33"/>
        <v/>
      </c>
      <c r="AJ463" s="67" t="str">
        <f t="shared" ca="1" si="34"/>
        <v/>
      </c>
      <c r="AK463" s="65" t="str">
        <f t="shared" ca="1" si="35"/>
        <v/>
      </c>
      <c r="AL463" s="65" t="str">
        <f t="shared" ca="1" si="36"/>
        <v/>
      </c>
      <c r="AZ463" s="52" t="str">
        <f>IF(ISNUMBER(SEARCH('Standard Search'!$C$11,HiddenSheet!B463)),HiddenSheet!B463,"")</f>
        <v/>
      </c>
      <c r="BA463" s="52" t="str">
        <f t="array" ref="BA463">IFERROR(INDEX($AZ$2:$AZ$504,SMALL(IF($AZ$2:$AZ$504&lt;&gt;"",ROW($AZ$2:$AZ$504)-ROW($AZ$2)+1,""),ROW(BA463)-ROW($BA$2)+1)),"")</f>
        <v/>
      </c>
    </row>
    <row r="464" spans="1:53">
      <c r="A464" s="60"/>
      <c r="B464" s="60"/>
      <c r="C464" s="60"/>
      <c r="D464" s="62"/>
      <c r="F464" s="52" t="str">
        <f>IFERROR(INDEX('Stage 2 System Breakdown'!$B$12:$B$200,MATCH(0,INDEX(COUNTIF($F$1:F463,'Stage 2 System Breakdown'!$B$12:$B$200),0,0),0)),"")</f>
        <v/>
      </c>
      <c r="G464" s="52" t="str">
        <f>IFERROR(INDEX('Stage 2 System Breakdown'!$D$12:$D$200,MATCH(0,INDEX(COUNTIF($G$1:G463,'Stage 2 System Breakdown'!$D$12:$D$200),0,0),0)),"")</f>
        <v/>
      </c>
      <c r="H464" s="52" t="str">
        <f>IFERROR(INDEX('Stage 2 System Breakdown'!$F$12:$F$200,MATCH(0,INDEX(COUNTIF($H$1:H463,'Stage 2 System Breakdown'!$F$12:$F$200),0,0),0)),"")</f>
        <v/>
      </c>
      <c r="AE464" s="52" t="str">
        <f t="array" ref="AE464">IFERROR(INDEX($AB$2:$AB$504,SMALL(IF($AC$2:$AC$504&lt;&gt;0,ROW($AB$2:$AB$504)-ROW($AB$2)+1),ROWS($AB$2:AB464))),"")</f>
        <v/>
      </c>
      <c r="AF464" s="52" t="str">
        <f t="shared" si="33"/>
        <v/>
      </c>
      <c r="AJ464" s="67" t="str">
        <f t="shared" ca="1" si="34"/>
        <v/>
      </c>
      <c r="AK464" s="65" t="str">
        <f t="shared" ca="1" si="35"/>
        <v/>
      </c>
      <c r="AL464" s="65" t="str">
        <f t="shared" ca="1" si="36"/>
        <v/>
      </c>
      <c r="AZ464" s="52" t="str">
        <f>IF(ISNUMBER(SEARCH('Standard Search'!$C$11,HiddenSheet!B464)),HiddenSheet!B464,"")</f>
        <v/>
      </c>
      <c r="BA464" s="52" t="str">
        <f t="array" ref="BA464">IFERROR(INDEX($AZ$2:$AZ$504,SMALL(IF($AZ$2:$AZ$504&lt;&gt;"",ROW($AZ$2:$AZ$504)-ROW($AZ$2)+1,""),ROW(BA464)-ROW($BA$2)+1)),"")</f>
        <v/>
      </c>
    </row>
    <row r="465" spans="1:53">
      <c r="A465" s="60"/>
      <c r="B465" s="60"/>
      <c r="C465" s="60"/>
      <c r="D465" s="62"/>
      <c r="F465" s="52" t="str">
        <f>IFERROR(INDEX('Stage 2 System Breakdown'!$B$12:$B$200,MATCH(0,INDEX(COUNTIF($F$1:F464,'Stage 2 System Breakdown'!$B$12:$B$200),0,0),0)),"")</f>
        <v/>
      </c>
      <c r="G465" s="52" t="str">
        <f>IFERROR(INDEX('Stage 2 System Breakdown'!$D$12:$D$200,MATCH(0,INDEX(COUNTIF($G$1:G464,'Stage 2 System Breakdown'!$D$12:$D$200),0,0),0)),"")</f>
        <v/>
      </c>
      <c r="H465" s="52" t="str">
        <f>IFERROR(INDEX('Stage 2 System Breakdown'!$F$12:$F$200,MATCH(0,INDEX(COUNTIF($H$1:H464,'Stage 2 System Breakdown'!$F$12:$F$200),0,0),0)),"")</f>
        <v/>
      </c>
      <c r="AE465" s="52" t="str">
        <f t="array" ref="AE465">IFERROR(INDEX($AB$2:$AB$504,SMALL(IF($AC$2:$AC$504&lt;&gt;0,ROW($AB$2:$AB$504)-ROW($AB$2)+1),ROWS($AB$2:AB465))),"")</f>
        <v/>
      </c>
      <c r="AF465" s="52" t="str">
        <f t="shared" si="33"/>
        <v/>
      </c>
      <c r="AJ465" s="67" t="str">
        <f t="shared" ca="1" si="34"/>
        <v/>
      </c>
      <c r="AK465" s="65" t="str">
        <f t="shared" ca="1" si="35"/>
        <v/>
      </c>
      <c r="AL465" s="65" t="str">
        <f t="shared" ca="1" si="36"/>
        <v/>
      </c>
      <c r="AZ465" s="52" t="str">
        <f>IF(ISNUMBER(SEARCH('Standard Search'!$C$11,HiddenSheet!B465)),HiddenSheet!B465,"")</f>
        <v/>
      </c>
      <c r="BA465" s="52" t="str">
        <f t="array" ref="BA465">IFERROR(INDEX($AZ$2:$AZ$504,SMALL(IF($AZ$2:$AZ$504&lt;&gt;"",ROW($AZ$2:$AZ$504)-ROW($AZ$2)+1,""),ROW(BA465)-ROW($BA$2)+1)),"")</f>
        <v/>
      </c>
    </row>
    <row r="466" spans="1:53">
      <c r="A466" s="60"/>
      <c r="B466" s="60"/>
      <c r="C466" s="60"/>
      <c r="D466" s="62"/>
      <c r="F466" s="52" t="str">
        <f>IFERROR(INDEX('Stage 2 System Breakdown'!$B$12:$B$200,MATCH(0,INDEX(COUNTIF($F$1:F465,'Stage 2 System Breakdown'!$B$12:$B$200),0,0),0)),"")</f>
        <v/>
      </c>
      <c r="G466" s="52" t="str">
        <f>IFERROR(INDEX('Stage 2 System Breakdown'!$D$12:$D$200,MATCH(0,INDEX(COUNTIF($G$1:G465,'Stage 2 System Breakdown'!$D$12:$D$200),0,0),0)),"")</f>
        <v/>
      </c>
      <c r="H466" s="52" t="str">
        <f>IFERROR(INDEX('Stage 2 System Breakdown'!$F$12:$F$200,MATCH(0,INDEX(COUNTIF($H$1:H465,'Stage 2 System Breakdown'!$F$12:$F$200),0,0),0)),"")</f>
        <v/>
      </c>
      <c r="AE466" s="52" t="str">
        <f t="array" ref="AE466">IFERROR(INDEX($AB$2:$AB$504,SMALL(IF($AC$2:$AC$504&lt;&gt;0,ROW($AB$2:$AB$504)-ROW($AB$2)+1),ROWS($AB$2:AB466))),"")</f>
        <v/>
      </c>
      <c r="AF466" s="52" t="str">
        <f t="shared" si="33"/>
        <v/>
      </c>
      <c r="AJ466" s="67" t="str">
        <f t="shared" ca="1" si="34"/>
        <v/>
      </c>
      <c r="AK466" s="65" t="str">
        <f t="shared" ca="1" si="35"/>
        <v/>
      </c>
      <c r="AL466" s="65" t="str">
        <f t="shared" ca="1" si="36"/>
        <v/>
      </c>
      <c r="AZ466" s="52" t="str">
        <f>IF(ISNUMBER(SEARCH('Standard Search'!$C$11,HiddenSheet!B466)),HiddenSheet!B466,"")</f>
        <v/>
      </c>
      <c r="BA466" s="52" t="str">
        <f t="array" ref="BA466">IFERROR(INDEX($AZ$2:$AZ$504,SMALL(IF($AZ$2:$AZ$504&lt;&gt;"",ROW($AZ$2:$AZ$504)-ROW($AZ$2)+1,""),ROW(BA466)-ROW($BA$2)+1)),"")</f>
        <v/>
      </c>
    </row>
    <row r="467" spans="1:53">
      <c r="A467" s="60"/>
      <c r="B467" s="60"/>
      <c r="C467" s="60"/>
      <c r="D467" s="62"/>
      <c r="F467" s="52" t="str">
        <f>IFERROR(INDEX('Stage 2 System Breakdown'!$B$12:$B$200,MATCH(0,INDEX(COUNTIF($F$1:F466,'Stage 2 System Breakdown'!$B$12:$B$200),0,0),0)),"")</f>
        <v/>
      </c>
      <c r="G467" s="52" t="str">
        <f>IFERROR(INDEX('Stage 2 System Breakdown'!$D$12:$D$200,MATCH(0,INDEX(COUNTIF($G$1:G466,'Stage 2 System Breakdown'!$D$12:$D$200),0,0),0)),"")</f>
        <v/>
      </c>
      <c r="H467" s="52" t="str">
        <f>IFERROR(INDEX('Stage 2 System Breakdown'!$F$12:$F$200,MATCH(0,INDEX(COUNTIF($H$1:H466,'Stage 2 System Breakdown'!$F$12:$F$200),0,0),0)),"")</f>
        <v/>
      </c>
      <c r="AE467" s="52" t="str">
        <f t="array" ref="AE467">IFERROR(INDEX($AB$2:$AB$504,SMALL(IF($AC$2:$AC$504&lt;&gt;0,ROW($AB$2:$AB$504)-ROW($AB$2)+1),ROWS($AB$2:AB467))),"")</f>
        <v/>
      </c>
      <c r="AF467" s="52" t="str">
        <f t="shared" si="33"/>
        <v/>
      </c>
      <c r="AJ467" s="67" t="str">
        <f t="shared" ca="1" si="34"/>
        <v/>
      </c>
      <c r="AK467" s="65" t="str">
        <f t="shared" ca="1" si="35"/>
        <v/>
      </c>
      <c r="AL467" s="65" t="str">
        <f t="shared" ca="1" si="36"/>
        <v/>
      </c>
      <c r="AZ467" s="52" t="str">
        <f>IF(ISNUMBER(SEARCH('Standard Search'!$C$11,HiddenSheet!B467)),HiddenSheet!B467,"")</f>
        <v/>
      </c>
      <c r="BA467" s="52" t="str">
        <f t="array" ref="BA467">IFERROR(INDEX($AZ$2:$AZ$504,SMALL(IF($AZ$2:$AZ$504&lt;&gt;"",ROW($AZ$2:$AZ$504)-ROW($AZ$2)+1,""),ROW(BA467)-ROW($BA$2)+1)),"")</f>
        <v/>
      </c>
    </row>
    <row r="468" spans="1:53">
      <c r="A468" s="60"/>
      <c r="B468" s="60"/>
      <c r="C468" s="60"/>
      <c r="D468" s="62"/>
      <c r="F468" s="52" t="str">
        <f>IFERROR(INDEX('Stage 2 System Breakdown'!$B$12:$B$200,MATCH(0,INDEX(COUNTIF($F$1:F467,'Stage 2 System Breakdown'!$B$12:$B$200),0,0),0)),"")</f>
        <v/>
      </c>
      <c r="G468" s="52" t="str">
        <f>IFERROR(INDEX('Stage 2 System Breakdown'!$D$12:$D$200,MATCH(0,INDEX(COUNTIF($G$1:G467,'Stage 2 System Breakdown'!$D$12:$D$200),0,0),0)),"")</f>
        <v/>
      </c>
      <c r="H468" s="52" t="str">
        <f>IFERROR(INDEX('Stage 2 System Breakdown'!$F$12:$F$200,MATCH(0,INDEX(COUNTIF($H$1:H467,'Stage 2 System Breakdown'!$F$12:$F$200),0,0),0)),"")</f>
        <v/>
      </c>
      <c r="AE468" s="52" t="str">
        <f t="array" ref="AE468">IFERROR(INDEX($AB$2:$AB$504,SMALL(IF($AC$2:$AC$504&lt;&gt;0,ROW($AB$2:$AB$504)-ROW($AB$2)+1),ROWS($AB$2:AB468))),"")</f>
        <v/>
      </c>
      <c r="AF468" s="52" t="str">
        <f t="shared" si="33"/>
        <v/>
      </c>
      <c r="AJ468" s="67" t="str">
        <f t="shared" ca="1" si="34"/>
        <v/>
      </c>
      <c r="AK468" s="65" t="str">
        <f t="shared" ca="1" si="35"/>
        <v/>
      </c>
      <c r="AL468" s="65" t="str">
        <f t="shared" ca="1" si="36"/>
        <v/>
      </c>
      <c r="AZ468" s="52" t="str">
        <f>IF(ISNUMBER(SEARCH('Standard Search'!$C$11,HiddenSheet!B468)),HiddenSheet!B468,"")</f>
        <v/>
      </c>
      <c r="BA468" s="52" t="str">
        <f t="array" ref="BA468">IFERROR(INDEX($AZ$2:$AZ$504,SMALL(IF($AZ$2:$AZ$504&lt;&gt;"",ROW($AZ$2:$AZ$504)-ROW($AZ$2)+1,""),ROW(BA468)-ROW($BA$2)+1)),"")</f>
        <v/>
      </c>
    </row>
    <row r="469" spans="1:53">
      <c r="A469" s="60"/>
      <c r="B469" s="60"/>
      <c r="C469" s="60"/>
      <c r="D469" s="62"/>
      <c r="F469" s="52" t="str">
        <f>IFERROR(INDEX('Stage 2 System Breakdown'!$B$12:$B$200,MATCH(0,INDEX(COUNTIF($F$1:F468,'Stage 2 System Breakdown'!$B$12:$B$200),0,0),0)),"")</f>
        <v/>
      </c>
      <c r="G469" s="52" t="str">
        <f>IFERROR(INDEX('Stage 2 System Breakdown'!$D$12:$D$200,MATCH(0,INDEX(COUNTIF($G$1:G468,'Stage 2 System Breakdown'!$D$12:$D$200),0,0),0)),"")</f>
        <v/>
      </c>
      <c r="H469" s="52" t="str">
        <f>IFERROR(INDEX('Stage 2 System Breakdown'!$F$12:$F$200,MATCH(0,INDEX(COUNTIF($H$1:H468,'Stage 2 System Breakdown'!$F$12:$F$200),0,0),0)),"")</f>
        <v/>
      </c>
      <c r="AE469" s="52" t="str">
        <f t="array" ref="AE469">IFERROR(INDEX($AB$2:$AB$504,SMALL(IF($AC$2:$AC$504&lt;&gt;0,ROW($AB$2:$AB$504)-ROW($AB$2)+1),ROWS($AB$2:AB469))),"")</f>
        <v/>
      </c>
      <c r="AF469" s="52" t="str">
        <f t="shared" si="33"/>
        <v/>
      </c>
      <c r="AJ469" s="67" t="str">
        <f t="shared" ca="1" si="34"/>
        <v/>
      </c>
      <c r="AK469" s="65" t="str">
        <f t="shared" ca="1" si="35"/>
        <v/>
      </c>
      <c r="AL469" s="65" t="str">
        <f t="shared" ca="1" si="36"/>
        <v/>
      </c>
      <c r="AZ469" s="52" t="str">
        <f>IF(ISNUMBER(SEARCH('Standard Search'!$C$11,HiddenSheet!B469)),HiddenSheet!B469,"")</f>
        <v/>
      </c>
      <c r="BA469" s="52" t="str">
        <f t="array" ref="BA469">IFERROR(INDEX($AZ$2:$AZ$504,SMALL(IF($AZ$2:$AZ$504&lt;&gt;"",ROW($AZ$2:$AZ$504)-ROW($AZ$2)+1,""),ROW(BA469)-ROW($BA$2)+1)),"")</f>
        <v/>
      </c>
    </row>
    <row r="470" spans="1:53">
      <c r="A470" s="60"/>
      <c r="B470" s="60"/>
      <c r="C470" s="60"/>
      <c r="D470" s="62"/>
      <c r="F470" s="52" t="str">
        <f>IFERROR(INDEX('Stage 2 System Breakdown'!$B$12:$B$200,MATCH(0,INDEX(COUNTIF($F$1:F469,'Stage 2 System Breakdown'!$B$12:$B$200),0,0),0)),"")</f>
        <v/>
      </c>
      <c r="G470" s="52" t="str">
        <f>IFERROR(INDEX('Stage 2 System Breakdown'!$D$12:$D$200,MATCH(0,INDEX(COUNTIF($G$1:G469,'Stage 2 System Breakdown'!$D$12:$D$200),0,0),0)),"")</f>
        <v/>
      </c>
      <c r="H470" s="52" t="str">
        <f>IFERROR(INDEX('Stage 2 System Breakdown'!$F$12:$F$200,MATCH(0,INDEX(COUNTIF($H$1:H469,'Stage 2 System Breakdown'!$F$12:$F$200),0,0),0)),"")</f>
        <v/>
      </c>
      <c r="AE470" s="52" t="str">
        <f t="array" ref="AE470">IFERROR(INDEX($AB$2:$AB$504,SMALL(IF($AC$2:$AC$504&lt;&gt;0,ROW($AB$2:$AB$504)-ROW($AB$2)+1),ROWS($AB$2:AB470))),"")</f>
        <v/>
      </c>
      <c r="AF470" s="52" t="str">
        <f t="shared" si="33"/>
        <v/>
      </c>
      <c r="AJ470" s="67" t="str">
        <f t="shared" ca="1" si="34"/>
        <v/>
      </c>
      <c r="AK470" s="65" t="str">
        <f t="shared" ca="1" si="35"/>
        <v/>
      </c>
      <c r="AL470" s="65" t="str">
        <f t="shared" ca="1" si="36"/>
        <v/>
      </c>
      <c r="AZ470" s="52" t="str">
        <f>IF(ISNUMBER(SEARCH('Standard Search'!$C$11,HiddenSheet!B470)),HiddenSheet!B470,"")</f>
        <v/>
      </c>
      <c r="BA470" s="52" t="str">
        <f t="array" ref="BA470">IFERROR(INDEX($AZ$2:$AZ$504,SMALL(IF($AZ$2:$AZ$504&lt;&gt;"",ROW($AZ$2:$AZ$504)-ROW($AZ$2)+1,""),ROW(BA470)-ROW($BA$2)+1)),"")</f>
        <v/>
      </c>
    </row>
    <row r="471" spans="1:53">
      <c r="A471" s="60"/>
      <c r="B471" s="60"/>
      <c r="C471" s="60"/>
      <c r="D471" s="62"/>
      <c r="F471" s="52" t="str">
        <f>IFERROR(INDEX('Stage 2 System Breakdown'!$B$12:$B$200,MATCH(0,INDEX(COUNTIF($F$1:F470,'Stage 2 System Breakdown'!$B$12:$B$200),0,0),0)),"")</f>
        <v/>
      </c>
      <c r="G471" s="52" t="str">
        <f>IFERROR(INDEX('Stage 2 System Breakdown'!$D$12:$D$200,MATCH(0,INDEX(COUNTIF($G$1:G470,'Stage 2 System Breakdown'!$D$12:$D$200),0,0),0)),"")</f>
        <v/>
      </c>
      <c r="H471" s="52" t="str">
        <f>IFERROR(INDEX('Stage 2 System Breakdown'!$F$12:$F$200,MATCH(0,INDEX(COUNTIF($H$1:H470,'Stage 2 System Breakdown'!$F$12:$F$200),0,0),0)),"")</f>
        <v/>
      </c>
      <c r="AE471" s="52" t="str">
        <f t="array" ref="AE471">IFERROR(INDEX($AB$2:$AB$504,SMALL(IF($AC$2:$AC$504&lt;&gt;0,ROW($AB$2:$AB$504)-ROW($AB$2)+1),ROWS($AB$2:AB471))),"")</f>
        <v/>
      </c>
      <c r="AF471" s="52" t="str">
        <f t="shared" si="33"/>
        <v/>
      </c>
      <c r="AJ471" s="67" t="str">
        <f t="shared" ca="1" si="34"/>
        <v/>
      </c>
      <c r="AK471" s="65" t="str">
        <f t="shared" ca="1" si="35"/>
        <v/>
      </c>
      <c r="AL471" s="65" t="str">
        <f t="shared" ca="1" si="36"/>
        <v/>
      </c>
      <c r="AZ471" s="52" t="str">
        <f>IF(ISNUMBER(SEARCH('Standard Search'!$C$11,HiddenSheet!B471)),HiddenSheet!B471,"")</f>
        <v/>
      </c>
      <c r="BA471" s="52" t="str">
        <f t="array" ref="BA471">IFERROR(INDEX($AZ$2:$AZ$504,SMALL(IF($AZ$2:$AZ$504&lt;&gt;"",ROW($AZ$2:$AZ$504)-ROW($AZ$2)+1,""),ROW(BA471)-ROW($BA$2)+1)),"")</f>
        <v/>
      </c>
    </row>
    <row r="472" spans="1:53">
      <c r="A472" s="60"/>
      <c r="B472" s="60"/>
      <c r="C472" s="60"/>
      <c r="D472" s="62"/>
      <c r="F472" s="52" t="str">
        <f>IFERROR(INDEX('Stage 2 System Breakdown'!$B$12:$B$200,MATCH(0,INDEX(COUNTIF($F$1:F471,'Stage 2 System Breakdown'!$B$12:$B$200),0,0),0)),"")</f>
        <v/>
      </c>
      <c r="G472" s="52" t="str">
        <f>IFERROR(INDEX('Stage 2 System Breakdown'!$D$12:$D$200,MATCH(0,INDEX(COUNTIF($G$1:G471,'Stage 2 System Breakdown'!$D$12:$D$200),0,0),0)),"")</f>
        <v/>
      </c>
      <c r="H472" s="52" t="str">
        <f>IFERROR(INDEX('Stage 2 System Breakdown'!$F$12:$F$200,MATCH(0,INDEX(COUNTIF($H$1:H471,'Stage 2 System Breakdown'!$F$12:$F$200),0,0),0)),"")</f>
        <v/>
      </c>
      <c r="AE472" s="52" t="str">
        <f t="array" ref="AE472">IFERROR(INDEX($AB$2:$AB$504,SMALL(IF($AC$2:$AC$504&lt;&gt;0,ROW($AB$2:$AB$504)-ROW($AB$2)+1),ROWS($AB$2:AB472))),"")</f>
        <v/>
      </c>
      <c r="AF472" s="52" t="str">
        <f t="shared" si="33"/>
        <v/>
      </c>
      <c r="AJ472" s="67" t="str">
        <f t="shared" ca="1" si="34"/>
        <v/>
      </c>
      <c r="AK472" s="65" t="str">
        <f t="shared" ca="1" si="35"/>
        <v/>
      </c>
      <c r="AL472" s="65" t="str">
        <f t="shared" ca="1" si="36"/>
        <v/>
      </c>
      <c r="AZ472" s="52" t="str">
        <f>IF(ISNUMBER(SEARCH('Standard Search'!$C$11,HiddenSheet!B472)),HiddenSheet!B472,"")</f>
        <v/>
      </c>
      <c r="BA472" s="52" t="str">
        <f t="array" ref="BA472">IFERROR(INDEX($AZ$2:$AZ$504,SMALL(IF($AZ$2:$AZ$504&lt;&gt;"",ROW($AZ$2:$AZ$504)-ROW($AZ$2)+1,""),ROW(BA472)-ROW($BA$2)+1)),"")</f>
        <v/>
      </c>
    </row>
    <row r="473" spans="1:53">
      <c r="A473" s="60"/>
      <c r="B473" s="60"/>
      <c r="C473" s="60"/>
      <c r="D473" s="62"/>
      <c r="F473" s="52" t="str">
        <f>IFERROR(INDEX('Stage 2 System Breakdown'!$B$12:$B$200,MATCH(0,INDEX(COUNTIF($F$1:F472,'Stage 2 System Breakdown'!$B$12:$B$200),0,0),0)),"")</f>
        <v/>
      </c>
      <c r="G473" s="52" t="str">
        <f>IFERROR(INDEX('Stage 2 System Breakdown'!$D$12:$D$200,MATCH(0,INDEX(COUNTIF($G$1:G472,'Stage 2 System Breakdown'!$D$12:$D$200),0,0),0)),"")</f>
        <v/>
      </c>
      <c r="H473" s="52" t="str">
        <f>IFERROR(INDEX('Stage 2 System Breakdown'!$F$12:$F$200,MATCH(0,INDEX(COUNTIF($H$1:H472,'Stage 2 System Breakdown'!$F$12:$F$200),0,0),0)),"")</f>
        <v/>
      </c>
      <c r="AE473" s="52" t="str">
        <f t="array" ref="AE473">IFERROR(INDEX($AB$2:$AB$504,SMALL(IF($AC$2:$AC$504&lt;&gt;0,ROW($AB$2:$AB$504)-ROW($AB$2)+1),ROWS($AB$2:AB473))),"")</f>
        <v/>
      </c>
      <c r="AF473" s="52" t="str">
        <f t="shared" si="33"/>
        <v/>
      </c>
      <c r="AJ473" s="67" t="str">
        <f t="shared" ca="1" si="34"/>
        <v/>
      </c>
      <c r="AK473" s="65" t="str">
        <f t="shared" ca="1" si="35"/>
        <v/>
      </c>
      <c r="AL473" s="65" t="str">
        <f t="shared" ca="1" si="36"/>
        <v/>
      </c>
      <c r="AZ473" s="52" t="str">
        <f>IF(ISNUMBER(SEARCH('Standard Search'!$C$11,HiddenSheet!B473)),HiddenSheet!B473,"")</f>
        <v/>
      </c>
      <c r="BA473" s="52" t="str">
        <f t="array" ref="BA473">IFERROR(INDEX($AZ$2:$AZ$504,SMALL(IF($AZ$2:$AZ$504&lt;&gt;"",ROW($AZ$2:$AZ$504)-ROW($AZ$2)+1,""),ROW(BA473)-ROW($BA$2)+1)),"")</f>
        <v/>
      </c>
    </row>
    <row r="474" spans="1:53">
      <c r="A474" s="60"/>
      <c r="B474" s="60"/>
      <c r="C474" s="60"/>
      <c r="D474" s="62"/>
      <c r="F474" s="52" t="str">
        <f>IFERROR(INDEX('Stage 2 System Breakdown'!$B$12:$B$200,MATCH(0,INDEX(COUNTIF($F$1:F473,'Stage 2 System Breakdown'!$B$12:$B$200),0,0),0)),"")</f>
        <v/>
      </c>
      <c r="G474" s="52" t="str">
        <f>IFERROR(INDEX('Stage 2 System Breakdown'!$D$12:$D$200,MATCH(0,INDEX(COUNTIF($G$1:G473,'Stage 2 System Breakdown'!$D$12:$D$200),0,0),0)),"")</f>
        <v/>
      </c>
      <c r="H474" s="52" t="str">
        <f>IFERROR(INDEX('Stage 2 System Breakdown'!$F$12:$F$200,MATCH(0,INDEX(COUNTIF($H$1:H473,'Stage 2 System Breakdown'!$F$12:$F$200),0,0),0)),"")</f>
        <v/>
      </c>
      <c r="AE474" s="52" t="str">
        <f t="array" ref="AE474">IFERROR(INDEX($AB$2:$AB$504,SMALL(IF($AC$2:$AC$504&lt;&gt;0,ROW($AB$2:$AB$504)-ROW($AB$2)+1),ROWS($AB$2:AB474))),"")</f>
        <v/>
      </c>
      <c r="AF474" s="52" t="str">
        <f t="shared" si="33"/>
        <v/>
      </c>
      <c r="AJ474" s="67" t="str">
        <f t="shared" ca="1" si="34"/>
        <v/>
      </c>
      <c r="AK474" s="65" t="str">
        <f t="shared" ca="1" si="35"/>
        <v/>
      </c>
      <c r="AL474" s="65" t="str">
        <f t="shared" ca="1" si="36"/>
        <v/>
      </c>
      <c r="AZ474" s="52" t="str">
        <f>IF(ISNUMBER(SEARCH('Standard Search'!$C$11,HiddenSheet!B474)),HiddenSheet!B474,"")</f>
        <v/>
      </c>
      <c r="BA474" s="52" t="str">
        <f t="array" ref="BA474">IFERROR(INDEX($AZ$2:$AZ$504,SMALL(IF($AZ$2:$AZ$504&lt;&gt;"",ROW($AZ$2:$AZ$504)-ROW($AZ$2)+1,""),ROW(BA474)-ROW($BA$2)+1)),"")</f>
        <v/>
      </c>
    </row>
    <row r="475" spans="1:53">
      <c r="A475" s="60"/>
      <c r="B475" s="60"/>
      <c r="C475" s="60"/>
      <c r="D475" s="62"/>
      <c r="F475" s="52" t="str">
        <f>IFERROR(INDEX('Stage 2 System Breakdown'!$B$12:$B$200,MATCH(0,INDEX(COUNTIF($F$1:F474,'Stage 2 System Breakdown'!$B$12:$B$200),0,0),0)),"")</f>
        <v/>
      </c>
      <c r="G475" s="52" t="str">
        <f>IFERROR(INDEX('Stage 2 System Breakdown'!$D$12:$D$200,MATCH(0,INDEX(COUNTIF($G$1:G474,'Stage 2 System Breakdown'!$D$12:$D$200),0,0),0)),"")</f>
        <v/>
      </c>
      <c r="H475" s="52" t="str">
        <f>IFERROR(INDEX('Stage 2 System Breakdown'!$F$12:$F$200,MATCH(0,INDEX(COUNTIF($H$1:H474,'Stage 2 System Breakdown'!$F$12:$F$200),0,0),0)),"")</f>
        <v/>
      </c>
      <c r="AE475" s="52" t="str">
        <f t="array" ref="AE475">IFERROR(INDEX($AB$2:$AB$504,SMALL(IF($AC$2:$AC$504&lt;&gt;0,ROW($AB$2:$AB$504)-ROW($AB$2)+1),ROWS($AB$2:AB475))),"")</f>
        <v/>
      </c>
      <c r="AF475" s="52" t="str">
        <f t="shared" si="33"/>
        <v/>
      </c>
      <c r="AJ475" s="67" t="str">
        <f t="shared" ca="1" si="34"/>
        <v/>
      </c>
      <c r="AK475" s="65" t="str">
        <f t="shared" ca="1" si="35"/>
        <v/>
      </c>
      <c r="AL475" s="65" t="str">
        <f t="shared" ca="1" si="36"/>
        <v/>
      </c>
      <c r="AZ475" s="52" t="str">
        <f>IF(ISNUMBER(SEARCH('Standard Search'!$C$11,HiddenSheet!B475)),HiddenSheet!B475,"")</f>
        <v/>
      </c>
      <c r="BA475" s="52" t="str">
        <f t="array" ref="BA475">IFERROR(INDEX($AZ$2:$AZ$504,SMALL(IF($AZ$2:$AZ$504&lt;&gt;"",ROW($AZ$2:$AZ$504)-ROW($AZ$2)+1,""),ROW(BA475)-ROW($BA$2)+1)),"")</f>
        <v/>
      </c>
    </row>
    <row r="476" spans="1:53">
      <c r="A476" s="60"/>
      <c r="B476" s="60"/>
      <c r="C476" s="60"/>
      <c r="D476" s="62"/>
      <c r="F476" s="52" t="str">
        <f>IFERROR(INDEX('Stage 2 System Breakdown'!$B$12:$B$200,MATCH(0,INDEX(COUNTIF($F$1:F475,'Stage 2 System Breakdown'!$B$12:$B$200),0,0),0)),"")</f>
        <v/>
      </c>
      <c r="G476" s="52" t="str">
        <f>IFERROR(INDEX('Stage 2 System Breakdown'!$D$12:$D$200,MATCH(0,INDEX(COUNTIF($G$1:G475,'Stage 2 System Breakdown'!$D$12:$D$200),0,0),0)),"")</f>
        <v/>
      </c>
      <c r="H476" s="52" t="str">
        <f>IFERROR(INDEX('Stage 2 System Breakdown'!$F$12:$F$200,MATCH(0,INDEX(COUNTIF($H$1:H475,'Stage 2 System Breakdown'!$F$12:$F$200),0,0),0)),"")</f>
        <v/>
      </c>
      <c r="AE476" s="52" t="str">
        <f t="array" ref="AE476">IFERROR(INDEX($AB$2:$AB$504,SMALL(IF($AC$2:$AC$504&lt;&gt;0,ROW($AB$2:$AB$504)-ROW($AB$2)+1),ROWS($AB$2:AB476))),"")</f>
        <v/>
      </c>
      <c r="AF476" s="52" t="str">
        <f t="shared" si="33"/>
        <v/>
      </c>
      <c r="AJ476" s="67" t="str">
        <f t="shared" ca="1" si="34"/>
        <v/>
      </c>
      <c r="AK476" s="65" t="str">
        <f t="shared" ca="1" si="35"/>
        <v/>
      </c>
      <c r="AL476" s="65" t="str">
        <f t="shared" ca="1" si="36"/>
        <v/>
      </c>
      <c r="AZ476" s="52" t="str">
        <f>IF(ISNUMBER(SEARCH('Standard Search'!$C$11,HiddenSheet!B476)),HiddenSheet!B476,"")</f>
        <v/>
      </c>
      <c r="BA476" s="52" t="str">
        <f t="array" ref="BA476">IFERROR(INDEX($AZ$2:$AZ$504,SMALL(IF($AZ$2:$AZ$504&lt;&gt;"",ROW($AZ$2:$AZ$504)-ROW($AZ$2)+1,""),ROW(BA476)-ROW($BA$2)+1)),"")</f>
        <v/>
      </c>
    </row>
    <row r="477" spans="1:53">
      <c r="A477" s="60"/>
      <c r="B477" s="60"/>
      <c r="C477" s="60"/>
      <c r="D477" s="62"/>
      <c r="F477" s="52" t="str">
        <f>IFERROR(INDEX('Stage 2 System Breakdown'!$B$12:$B$200,MATCH(0,INDEX(COUNTIF($F$1:F476,'Stage 2 System Breakdown'!$B$12:$B$200),0,0),0)),"")</f>
        <v/>
      </c>
      <c r="G477" s="52" t="str">
        <f>IFERROR(INDEX('Stage 2 System Breakdown'!$D$12:$D$200,MATCH(0,INDEX(COUNTIF($G$1:G476,'Stage 2 System Breakdown'!$D$12:$D$200),0,0),0)),"")</f>
        <v/>
      </c>
      <c r="H477" s="52" t="str">
        <f>IFERROR(INDEX('Stage 2 System Breakdown'!$F$12:$F$200,MATCH(0,INDEX(COUNTIF($H$1:H476,'Stage 2 System Breakdown'!$F$12:$F$200),0,0),0)),"")</f>
        <v/>
      </c>
      <c r="AE477" s="52" t="str">
        <f t="array" ref="AE477">IFERROR(INDEX($AB$2:$AB$504,SMALL(IF($AC$2:$AC$504&lt;&gt;0,ROW($AB$2:$AB$504)-ROW($AB$2)+1),ROWS($AB$2:AB477))),"")</f>
        <v/>
      </c>
      <c r="AF477" s="52" t="str">
        <f t="shared" si="33"/>
        <v/>
      </c>
      <c r="AJ477" s="67" t="str">
        <f t="shared" ca="1" si="34"/>
        <v/>
      </c>
      <c r="AK477" s="65" t="str">
        <f t="shared" ca="1" si="35"/>
        <v/>
      </c>
      <c r="AL477" s="65" t="str">
        <f t="shared" ca="1" si="36"/>
        <v/>
      </c>
      <c r="AZ477" s="52" t="str">
        <f>IF(ISNUMBER(SEARCH('Standard Search'!$C$11,HiddenSheet!B477)),HiddenSheet!B477,"")</f>
        <v/>
      </c>
      <c r="BA477" s="52" t="str">
        <f t="array" ref="BA477">IFERROR(INDEX($AZ$2:$AZ$504,SMALL(IF($AZ$2:$AZ$504&lt;&gt;"",ROW($AZ$2:$AZ$504)-ROW($AZ$2)+1,""),ROW(BA477)-ROW($BA$2)+1)),"")</f>
        <v/>
      </c>
    </row>
    <row r="478" spans="1:53">
      <c r="A478" s="60"/>
      <c r="B478" s="60"/>
      <c r="C478" s="60"/>
      <c r="D478" s="62"/>
      <c r="F478" s="52" t="str">
        <f>IFERROR(INDEX('Stage 2 System Breakdown'!$B$12:$B$200,MATCH(0,INDEX(COUNTIF($F$1:F477,'Stage 2 System Breakdown'!$B$12:$B$200),0,0),0)),"")</f>
        <v/>
      </c>
      <c r="G478" s="52" t="str">
        <f>IFERROR(INDEX('Stage 2 System Breakdown'!$D$12:$D$200,MATCH(0,INDEX(COUNTIF($G$1:G477,'Stage 2 System Breakdown'!$D$12:$D$200),0,0),0)),"")</f>
        <v/>
      </c>
      <c r="H478" s="52" t="str">
        <f>IFERROR(INDEX('Stage 2 System Breakdown'!$F$12:$F$200,MATCH(0,INDEX(COUNTIF($H$1:H477,'Stage 2 System Breakdown'!$F$12:$F$200),0,0),0)),"")</f>
        <v/>
      </c>
      <c r="AE478" s="52" t="str">
        <f t="array" ref="AE478">IFERROR(INDEX($AB$2:$AB$504,SMALL(IF($AC$2:$AC$504&lt;&gt;0,ROW($AB$2:$AB$504)-ROW($AB$2)+1),ROWS($AB$2:AB478))),"")</f>
        <v/>
      </c>
      <c r="AF478" s="52" t="str">
        <f t="shared" si="33"/>
        <v/>
      </c>
      <c r="AJ478" s="67" t="str">
        <f t="shared" ca="1" si="34"/>
        <v/>
      </c>
      <c r="AK478" s="65" t="str">
        <f t="shared" ca="1" si="35"/>
        <v/>
      </c>
      <c r="AL478" s="65" t="str">
        <f t="shared" ca="1" si="36"/>
        <v/>
      </c>
      <c r="AZ478" s="52" t="str">
        <f>IF(ISNUMBER(SEARCH('Standard Search'!$C$11,HiddenSheet!B478)),HiddenSheet!B478,"")</f>
        <v/>
      </c>
      <c r="BA478" s="52" t="str">
        <f t="array" ref="BA478">IFERROR(INDEX($AZ$2:$AZ$504,SMALL(IF($AZ$2:$AZ$504&lt;&gt;"",ROW($AZ$2:$AZ$504)-ROW($AZ$2)+1,""),ROW(BA478)-ROW($BA$2)+1)),"")</f>
        <v/>
      </c>
    </row>
    <row r="479" spans="1:53">
      <c r="A479" s="60"/>
      <c r="B479" s="60"/>
      <c r="C479" s="60"/>
      <c r="D479" s="62"/>
      <c r="F479" s="52" t="str">
        <f>IFERROR(INDEX('Stage 2 System Breakdown'!$B$12:$B$200,MATCH(0,INDEX(COUNTIF($F$1:F478,'Stage 2 System Breakdown'!$B$12:$B$200),0,0),0)),"")</f>
        <v/>
      </c>
      <c r="G479" s="52" t="str">
        <f>IFERROR(INDEX('Stage 2 System Breakdown'!$D$12:$D$200,MATCH(0,INDEX(COUNTIF($G$1:G478,'Stage 2 System Breakdown'!$D$12:$D$200),0,0),0)),"")</f>
        <v/>
      </c>
      <c r="H479" s="52" t="str">
        <f>IFERROR(INDEX('Stage 2 System Breakdown'!$F$12:$F$200,MATCH(0,INDEX(COUNTIF($H$1:H478,'Stage 2 System Breakdown'!$F$12:$F$200),0,0),0)),"")</f>
        <v/>
      </c>
      <c r="AE479" s="52" t="str">
        <f t="array" ref="AE479">IFERROR(INDEX($AB$2:$AB$504,SMALL(IF($AC$2:$AC$504&lt;&gt;0,ROW($AB$2:$AB$504)-ROW($AB$2)+1),ROWS($AB$2:AB479))),"")</f>
        <v/>
      </c>
      <c r="AF479" s="52" t="str">
        <f t="shared" si="33"/>
        <v/>
      </c>
      <c r="AJ479" s="67" t="str">
        <f t="shared" ca="1" si="34"/>
        <v/>
      </c>
      <c r="AK479" s="65" t="str">
        <f t="shared" ca="1" si="35"/>
        <v/>
      </c>
      <c r="AL479" s="65" t="str">
        <f t="shared" ca="1" si="36"/>
        <v/>
      </c>
      <c r="AZ479" s="52" t="str">
        <f>IF(ISNUMBER(SEARCH('Standard Search'!$C$11,HiddenSheet!B479)),HiddenSheet!B479,"")</f>
        <v/>
      </c>
      <c r="BA479" s="52" t="str">
        <f t="array" ref="BA479">IFERROR(INDEX($AZ$2:$AZ$504,SMALL(IF($AZ$2:$AZ$504&lt;&gt;"",ROW($AZ$2:$AZ$504)-ROW($AZ$2)+1,""),ROW(BA479)-ROW($BA$2)+1)),"")</f>
        <v/>
      </c>
    </row>
    <row r="480" spans="1:53">
      <c r="A480" s="60"/>
      <c r="B480" s="60"/>
      <c r="C480" s="60"/>
      <c r="D480" s="62"/>
      <c r="F480" s="52" t="str">
        <f>IFERROR(INDEX('Stage 2 System Breakdown'!$B$12:$B$200,MATCH(0,INDEX(COUNTIF($F$1:F479,'Stage 2 System Breakdown'!$B$12:$B$200),0,0),0)),"")</f>
        <v/>
      </c>
      <c r="G480" s="52" t="str">
        <f>IFERROR(INDEX('Stage 2 System Breakdown'!$D$12:$D$200,MATCH(0,INDEX(COUNTIF($G$1:G479,'Stage 2 System Breakdown'!$D$12:$D$200),0,0),0)),"")</f>
        <v/>
      </c>
      <c r="H480" s="52" t="str">
        <f>IFERROR(INDEX('Stage 2 System Breakdown'!$F$12:$F$200,MATCH(0,INDEX(COUNTIF($H$1:H479,'Stage 2 System Breakdown'!$F$12:$F$200),0,0),0)),"")</f>
        <v/>
      </c>
      <c r="AE480" s="52" t="str">
        <f t="array" ref="AE480">IFERROR(INDEX($AB$2:$AB$504,SMALL(IF($AC$2:$AC$504&lt;&gt;0,ROW($AB$2:$AB$504)-ROW($AB$2)+1),ROWS($AB$2:AB480))),"")</f>
        <v/>
      </c>
      <c r="AF480" s="52" t="str">
        <f t="shared" si="33"/>
        <v/>
      </c>
      <c r="AJ480" s="67" t="str">
        <f t="shared" ca="1" si="34"/>
        <v/>
      </c>
      <c r="AK480" s="65" t="str">
        <f t="shared" ca="1" si="35"/>
        <v/>
      </c>
      <c r="AL480" s="65" t="str">
        <f t="shared" ca="1" si="36"/>
        <v/>
      </c>
      <c r="AZ480" s="52" t="str">
        <f>IF(ISNUMBER(SEARCH('Standard Search'!$C$11,HiddenSheet!B480)),HiddenSheet!B480,"")</f>
        <v/>
      </c>
      <c r="BA480" s="52" t="str">
        <f t="array" ref="BA480">IFERROR(INDEX($AZ$2:$AZ$504,SMALL(IF($AZ$2:$AZ$504&lt;&gt;"",ROW($AZ$2:$AZ$504)-ROW($AZ$2)+1,""),ROW(BA480)-ROW($BA$2)+1)),"")</f>
        <v/>
      </c>
    </row>
    <row r="481" spans="1:53">
      <c r="A481" s="60"/>
      <c r="B481" s="60"/>
      <c r="C481" s="60"/>
      <c r="D481" s="62"/>
      <c r="F481" s="52" t="str">
        <f>IFERROR(INDEX('Stage 2 System Breakdown'!$B$12:$B$200,MATCH(0,INDEX(COUNTIF($F$1:F480,'Stage 2 System Breakdown'!$B$12:$B$200),0,0),0)),"")</f>
        <v/>
      </c>
      <c r="G481" s="52" t="str">
        <f>IFERROR(INDEX('Stage 2 System Breakdown'!$D$12:$D$200,MATCH(0,INDEX(COUNTIF($G$1:G480,'Stage 2 System Breakdown'!$D$12:$D$200),0,0),0)),"")</f>
        <v/>
      </c>
      <c r="H481" s="52" t="str">
        <f>IFERROR(INDEX('Stage 2 System Breakdown'!$F$12:$F$200,MATCH(0,INDEX(COUNTIF($H$1:H480,'Stage 2 System Breakdown'!$F$12:$F$200),0,0),0)),"")</f>
        <v/>
      </c>
      <c r="AE481" s="52" t="str">
        <f t="array" ref="AE481">IFERROR(INDEX($AB$2:$AB$504,SMALL(IF($AC$2:$AC$504&lt;&gt;0,ROW($AB$2:$AB$504)-ROW($AB$2)+1),ROWS($AB$2:AB481))),"")</f>
        <v/>
      </c>
      <c r="AF481" s="52" t="str">
        <f t="shared" si="33"/>
        <v/>
      </c>
      <c r="AJ481" s="67" t="str">
        <f t="shared" ca="1" si="34"/>
        <v/>
      </c>
      <c r="AK481" s="65" t="str">
        <f t="shared" ca="1" si="35"/>
        <v/>
      </c>
      <c r="AL481" s="65" t="str">
        <f t="shared" ca="1" si="36"/>
        <v/>
      </c>
      <c r="AZ481" s="52" t="str">
        <f>IF(ISNUMBER(SEARCH('Standard Search'!$C$11,HiddenSheet!B481)),HiddenSheet!B481,"")</f>
        <v/>
      </c>
      <c r="BA481" s="52" t="str">
        <f t="array" ref="BA481">IFERROR(INDEX($AZ$2:$AZ$504,SMALL(IF($AZ$2:$AZ$504&lt;&gt;"",ROW($AZ$2:$AZ$504)-ROW($AZ$2)+1,""),ROW(BA481)-ROW($BA$2)+1)),"")</f>
        <v/>
      </c>
    </row>
    <row r="482" spans="1:53">
      <c r="A482" s="60"/>
      <c r="B482" s="60"/>
      <c r="C482" s="60"/>
      <c r="D482" s="62"/>
      <c r="F482" s="52" t="str">
        <f>IFERROR(INDEX('Stage 2 System Breakdown'!$B$12:$B$200,MATCH(0,INDEX(COUNTIF($F$1:F481,'Stage 2 System Breakdown'!$B$12:$B$200),0,0),0)),"")</f>
        <v/>
      </c>
      <c r="G482" s="52" t="str">
        <f>IFERROR(INDEX('Stage 2 System Breakdown'!$D$12:$D$200,MATCH(0,INDEX(COUNTIF($G$1:G481,'Stage 2 System Breakdown'!$D$12:$D$200),0,0),0)),"")</f>
        <v/>
      </c>
      <c r="H482" s="52" t="str">
        <f>IFERROR(INDEX('Stage 2 System Breakdown'!$F$12:$F$200,MATCH(0,INDEX(COUNTIF($H$1:H481,'Stage 2 System Breakdown'!$F$12:$F$200),0,0),0)),"")</f>
        <v/>
      </c>
      <c r="AE482" s="52" t="str">
        <f t="array" ref="AE482">IFERROR(INDEX($AB$2:$AB$504,SMALL(IF($AC$2:$AC$504&lt;&gt;0,ROW($AB$2:$AB$504)-ROW($AB$2)+1),ROWS($AB$2:AB482))),"")</f>
        <v/>
      </c>
      <c r="AF482" s="52" t="str">
        <f t="shared" si="33"/>
        <v/>
      </c>
      <c r="AJ482" s="67" t="str">
        <f t="shared" ca="1" si="34"/>
        <v/>
      </c>
      <c r="AK482" s="65" t="str">
        <f t="shared" ca="1" si="35"/>
        <v/>
      </c>
      <c r="AL482" s="65" t="str">
        <f t="shared" ca="1" si="36"/>
        <v/>
      </c>
      <c r="AZ482" s="52" t="str">
        <f>IF(ISNUMBER(SEARCH('Standard Search'!$C$11,HiddenSheet!B482)),HiddenSheet!B482,"")</f>
        <v/>
      </c>
      <c r="BA482" s="52" t="str">
        <f t="array" ref="BA482">IFERROR(INDEX($AZ$2:$AZ$504,SMALL(IF($AZ$2:$AZ$504&lt;&gt;"",ROW($AZ$2:$AZ$504)-ROW($AZ$2)+1,""),ROW(BA482)-ROW($BA$2)+1)),"")</f>
        <v/>
      </c>
    </row>
    <row r="483" spans="1:53">
      <c r="A483" s="60"/>
      <c r="B483" s="60"/>
      <c r="C483" s="60"/>
      <c r="D483" s="62"/>
      <c r="F483" s="52" t="str">
        <f>IFERROR(INDEX('Stage 2 System Breakdown'!$B$12:$B$200,MATCH(0,INDEX(COUNTIF($F$1:F482,'Stage 2 System Breakdown'!$B$12:$B$200),0,0),0)),"")</f>
        <v/>
      </c>
      <c r="G483" s="52" t="str">
        <f>IFERROR(INDEX('Stage 2 System Breakdown'!$D$12:$D$200,MATCH(0,INDEX(COUNTIF($G$1:G482,'Stage 2 System Breakdown'!$D$12:$D$200),0,0),0)),"")</f>
        <v/>
      </c>
      <c r="H483" s="52" t="str">
        <f>IFERROR(INDEX('Stage 2 System Breakdown'!$F$12:$F$200,MATCH(0,INDEX(COUNTIF($H$1:H482,'Stage 2 System Breakdown'!$F$12:$F$200),0,0),0)),"")</f>
        <v/>
      </c>
      <c r="AE483" s="52" t="str">
        <f t="array" ref="AE483">IFERROR(INDEX($AB$2:$AB$504,SMALL(IF($AC$2:$AC$504&lt;&gt;0,ROW($AB$2:$AB$504)-ROW($AB$2)+1),ROWS($AB$2:AB483))),"")</f>
        <v/>
      </c>
      <c r="AF483" s="52" t="str">
        <f t="shared" si="33"/>
        <v/>
      </c>
      <c r="AJ483" s="67" t="str">
        <f t="shared" ca="1" si="34"/>
        <v/>
      </c>
      <c r="AK483" s="65" t="str">
        <f t="shared" ca="1" si="35"/>
        <v/>
      </c>
      <c r="AL483" s="65" t="str">
        <f t="shared" ca="1" si="36"/>
        <v/>
      </c>
      <c r="AZ483" s="52" t="str">
        <f>IF(ISNUMBER(SEARCH('Standard Search'!$C$11,HiddenSheet!B483)),HiddenSheet!B483,"")</f>
        <v/>
      </c>
      <c r="BA483" s="52" t="str">
        <f t="array" ref="BA483">IFERROR(INDEX($AZ$2:$AZ$504,SMALL(IF($AZ$2:$AZ$504&lt;&gt;"",ROW($AZ$2:$AZ$504)-ROW($AZ$2)+1,""),ROW(BA483)-ROW($BA$2)+1)),"")</f>
        <v/>
      </c>
    </row>
    <row r="484" spans="1:53">
      <c r="A484" s="60"/>
      <c r="B484" s="60"/>
      <c r="C484" s="60"/>
      <c r="D484" s="62"/>
      <c r="F484" s="52" t="str">
        <f>IFERROR(INDEX('Stage 2 System Breakdown'!$B$12:$B$200,MATCH(0,INDEX(COUNTIF($F$1:F483,'Stage 2 System Breakdown'!$B$12:$B$200),0,0),0)),"")</f>
        <v/>
      </c>
      <c r="G484" s="52" t="str">
        <f>IFERROR(INDEX('Stage 2 System Breakdown'!$D$12:$D$200,MATCH(0,INDEX(COUNTIF($G$1:G483,'Stage 2 System Breakdown'!$D$12:$D$200),0,0),0)),"")</f>
        <v/>
      </c>
      <c r="H484" s="52" t="str">
        <f>IFERROR(INDEX('Stage 2 System Breakdown'!$F$12:$F$200,MATCH(0,INDEX(COUNTIF($H$1:H483,'Stage 2 System Breakdown'!$F$12:$F$200),0,0),0)),"")</f>
        <v/>
      </c>
      <c r="AE484" s="52" t="str">
        <f t="array" ref="AE484">IFERROR(INDEX($AB$2:$AB$504,SMALL(IF($AC$2:$AC$504&lt;&gt;0,ROW($AB$2:$AB$504)-ROW($AB$2)+1),ROWS($AB$2:AB484))),"")</f>
        <v/>
      </c>
      <c r="AF484" s="52" t="str">
        <f t="shared" si="33"/>
        <v/>
      </c>
      <c r="AJ484" s="67" t="str">
        <f t="shared" ca="1" si="34"/>
        <v/>
      </c>
      <c r="AK484" s="65" t="str">
        <f t="shared" ca="1" si="35"/>
        <v/>
      </c>
      <c r="AL484" s="65" t="str">
        <f t="shared" ca="1" si="36"/>
        <v/>
      </c>
      <c r="AZ484" s="52" t="str">
        <f>IF(ISNUMBER(SEARCH('Standard Search'!$C$11,HiddenSheet!B484)),HiddenSheet!B484,"")</f>
        <v/>
      </c>
      <c r="BA484" s="52" t="str">
        <f t="array" ref="BA484">IFERROR(INDEX($AZ$2:$AZ$504,SMALL(IF($AZ$2:$AZ$504&lt;&gt;"",ROW($AZ$2:$AZ$504)-ROW($AZ$2)+1,""),ROW(BA484)-ROW($BA$2)+1)),"")</f>
        <v/>
      </c>
    </row>
    <row r="485" spans="1:53">
      <c r="A485" s="60"/>
      <c r="B485" s="60"/>
      <c r="C485" s="60"/>
      <c r="D485" s="62"/>
      <c r="F485" s="52" t="str">
        <f>IFERROR(INDEX('Stage 2 System Breakdown'!$B$12:$B$200,MATCH(0,INDEX(COUNTIF($F$1:F484,'Stage 2 System Breakdown'!$B$12:$B$200),0,0),0)),"")</f>
        <v/>
      </c>
      <c r="G485" s="52" t="str">
        <f>IFERROR(INDEX('Stage 2 System Breakdown'!$D$12:$D$200,MATCH(0,INDEX(COUNTIF($G$1:G484,'Stage 2 System Breakdown'!$D$12:$D$200),0,0),0)),"")</f>
        <v/>
      </c>
      <c r="H485" s="52" t="str">
        <f>IFERROR(INDEX('Stage 2 System Breakdown'!$F$12:$F$200,MATCH(0,INDEX(COUNTIF($H$1:H484,'Stage 2 System Breakdown'!$F$12:$F$200),0,0),0)),"")</f>
        <v/>
      </c>
      <c r="AE485" s="52" t="str">
        <f t="array" ref="AE485">IFERROR(INDEX($AB$2:$AB$504,SMALL(IF($AC$2:$AC$504&lt;&gt;0,ROW($AB$2:$AB$504)-ROW($AB$2)+1),ROWS($AB$2:AB485))),"")</f>
        <v/>
      </c>
      <c r="AF485" s="52" t="str">
        <f t="shared" si="33"/>
        <v/>
      </c>
      <c r="AJ485" s="67" t="str">
        <f t="shared" ca="1" si="34"/>
        <v/>
      </c>
      <c r="AK485" s="65" t="str">
        <f t="shared" ca="1" si="35"/>
        <v/>
      </c>
      <c r="AL485" s="65" t="str">
        <f t="shared" ca="1" si="36"/>
        <v/>
      </c>
      <c r="AZ485" s="52" t="str">
        <f>IF(ISNUMBER(SEARCH('Standard Search'!$C$11,HiddenSheet!B485)),HiddenSheet!B485,"")</f>
        <v/>
      </c>
      <c r="BA485" s="52" t="str">
        <f t="array" ref="BA485">IFERROR(INDEX($AZ$2:$AZ$504,SMALL(IF($AZ$2:$AZ$504&lt;&gt;"",ROW($AZ$2:$AZ$504)-ROW($AZ$2)+1,""),ROW(BA485)-ROW($BA$2)+1)),"")</f>
        <v/>
      </c>
    </row>
    <row r="486" spans="1:53">
      <c r="A486" s="60"/>
      <c r="B486" s="60"/>
      <c r="C486" s="60"/>
      <c r="D486" s="62"/>
      <c r="F486" s="52" t="str">
        <f>IFERROR(INDEX('Stage 2 System Breakdown'!$B$12:$B$200,MATCH(0,INDEX(COUNTIF($F$1:F485,'Stage 2 System Breakdown'!$B$12:$B$200),0,0),0)),"")</f>
        <v/>
      </c>
      <c r="G486" s="52" t="str">
        <f>IFERROR(INDEX('Stage 2 System Breakdown'!$D$12:$D$200,MATCH(0,INDEX(COUNTIF($G$1:G485,'Stage 2 System Breakdown'!$D$12:$D$200),0,0),0)),"")</f>
        <v/>
      </c>
      <c r="H486" s="52" t="str">
        <f>IFERROR(INDEX('Stage 2 System Breakdown'!$F$12:$F$200,MATCH(0,INDEX(COUNTIF($H$1:H485,'Stage 2 System Breakdown'!$F$12:$F$200),0,0),0)),"")</f>
        <v/>
      </c>
      <c r="AE486" s="52" t="str">
        <f t="array" ref="AE486">IFERROR(INDEX($AB$2:$AB$504,SMALL(IF($AC$2:$AC$504&lt;&gt;0,ROW($AB$2:$AB$504)-ROW($AB$2)+1),ROWS($AB$2:AB486))),"")</f>
        <v/>
      </c>
      <c r="AF486" s="52" t="str">
        <f t="shared" si="33"/>
        <v/>
      </c>
      <c r="AJ486" s="67" t="str">
        <f t="shared" ca="1" si="34"/>
        <v/>
      </c>
      <c r="AK486" s="65" t="str">
        <f t="shared" ca="1" si="35"/>
        <v/>
      </c>
      <c r="AL486" s="65" t="str">
        <f t="shared" ca="1" si="36"/>
        <v/>
      </c>
      <c r="AZ486" s="52" t="str">
        <f>IF(ISNUMBER(SEARCH('Standard Search'!$C$11,HiddenSheet!B486)),HiddenSheet!B486,"")</f>
        <v/>
      </c>
      <c r="BA486" s="52" t="str">
        <f t="array" ref="BA486">IFERROR(INDEX($AZ$2:$AZ$504,SMALL(IF($AZ$2:$AZ$504&lt;&gt;"",ROW($AZ$2:$AZ$504)-ROW($AZ$2)+1,""),ROW(BA486)-ROW($BA$2)+1)),"")</f>
        <v/>
      </c>
    </row>
    <row r="487" spans="1:53">
      <c r="A487" s="60"/>
      <c r="B487" s="60"/>
      <c r="C487" s="60"/>
      <c r="D487" s="62"/>
      <c r="F487" s="52" t="str">
        <f>IFERROR(INDEX('Stage 2 System Breakdown'!$B$12:$B$200,MATCH(0,INDEX(COUNTIF($F$1:F486,'Stage 2 System Breakdown'!$B$12:$B$200),0,0),0)),"")</f>
        <v/>
      </c>
      <c r="G487" s="52" t="str">
        <f>IFERROR(INDEX('Stage 2 System Breakdown'!$D$12:$D$200,MATCH(0,INDEX(COUNTIF($G$1:G486,'Stage 2 System Breakdown'!$D$12:$D$200),0,0),0)),"")</f>
        <v/>
      </c>
      <c r="H487" s="52" t="str">
        <f>IFERROR(INDEX('Stage 2 System Breakdown'!$F$12:$F$200,MATCH(0,INDEX(COUNTIF($H$1:H486,'Stage 2 System Breakdown'!$F$12:$F$200),0,0),0)),"")</f>
        <v/>
      </c>
      <c r="AE487" s="52" t="str">
        <f t="array" ref="AE487">IFERROR(INDEX($AB$2:$AB$504,SMALL(IF($AC$2:$AC$504&lt;&gt;0,ROW($AB$2:$AB$504)-ROW($AB$2)+1),ROWS($AB$2:AB487))),"")</f>
        <v/>
      </c>
      <c r="AF487" s="52" t="str">
        <f t="shared" si="33"/>
        <v/>
      </c>
      <c r="AJ487" s="67" t="str">
        <f t="shared" ca="1" si="34"/>
        <v/>
      </c>
      <c r="AK487" s="65" t="str">
        <f t="shared" ca="1" si="35"/>
        <v/>
      </c>
      <c r="AL487" s="65" t="str">
        <f t="shared" ca="1" si="36"/>
        <v/>
      </c>
      <c r="AZ487" s="52" t="str">
        <f>IF(ISNUMBER(SEARCH('Standard Search'!$C$11,HiddenSheet!B487)),HiddenSheet!B487,"")</f>
        <v/>
      </c>
      <c r="BA487" s="52" t="str">
        <f t="array" ref="BA487">IFERROR(INDEX($AZ$2:$AZ$504,SMALL(IF($AZ$2:$AZ$504&lt;&gt;"",ROW($AZ$2:$AZ$504)-ROW($AZ$2)+1,""),ROW(BA487)-ROW($BA$2)+1)),"")</f>
        <v/>
      </c>
    </row>
    <row r="488" spans="1:53">
      <c r="A488" s="60"/>
      <c r="B488" s="60"/>
      <c r="C488" s="60"/>
      <c r="D488" s="62"/>
      <c r="F488" s="52" t="str">
        <f>IFERROR(INDEX('Stage 2 System Breakdown'!$B$12:$B$200,MATCH(0,INDEX(COUNTIF($F$1:F487,'Stage 2 System Breakdown'!$B$12:$B$200),0,0),0)),"")</f>
        <v/>
      </c>
      <c r="G488" s="52" t="str">
        <f>IFERROR(INDEX('Stage 2 System Breakdown'!$D$12:$D$200,MATCH(0,INDEX(COUNTIF($G$1:G487,'Stage 2 System Breakdown'!$D$12:$D$200),0,0),0)),"")</f>
        <v/>
      </c>
      <c r="H488" s="52" t="str">
        <f>IFERROR(INDEX('Stage 2 System Breakdown'!$F$12:$F$200,MATCH(0,INDEX(COUNTIF($H$1:H487,'Stage 2 System Breakdown'!$F$12:$F$200),0,0),0)),"")</f>
        <v/>
      </c>
      <c r="AE488" s="52" t="str">
        <f t="array" ref="AE488">IFERROR(INDEX($AB$2:$AB$504,SMALL(IF($AC$2:$AC$504&lt;&gt;0,ROW($AB$2:$AB$504)-ROW($AB$2)+1),ROWS($AB$2:AB488))),"")</f>
        <v/>
      </c>
      <c r="AF488" s="52" t="str">
        <f t="shared" si="33"/>
        <v/>
      </c>
      <c r="AJ488" s="67" t="str">
        <f t="shared" ca="1" si="34"/>
        <v/>
      </c>
      <c r="AK488" s="65" t="str">
        <f t="shared" ca="1" si="35"/>
        <v/>
      </c>
      <c r="AL488" s="65" t="str">
        <f t="shared" ca="1" si="36"/>
        <v/>
      </c>
      <c r="AZ488" s="52" t="str">
        <f>IF(ISNUMBER(SEARCH('Standard Search'!$C$11,HiddenSheet!B488)),HiddenSheet!B488,"")</f>
        <v/>
      </c>
      <c r="BA488" s="52" t="str">
        <f t="array" ref="BA488">IFERROR(INDEX($AZ$2:$AZ$504,SMALL(IF($AZ$2:$AZ$504&lt;&gt;"",ROW($AZ$2:$AZ$504)-ROW($AZ$2)+1,""),ROW(BA488)-ROW($BA$2)+1)),"")</f>
        <v/>
      </c>
    </row>
    <row r="489" spans="1:53">
      <c r="A489" s="60"/>
      <c r="B489" s="60"/>
      <c r="C489" s="60"/>
      <c r="D489" s="62"/>
      <c r="F489" s="52" t="str">
        <f>IFERROR(INDEX('Stage 2 System Breakdown'!$B$12:$B$200,MATCH(0,INDEX(COUNTIF($F$1:F488,'Stage 2 System Breakdown'!$B$12:$B$200),0,0),0)),"")</f>
        <v/>
      </c>
      <c r="G489" s="52" t="str">
        <f>IFERROR(INDEX('Stage 2 System Breakdown'!$D$12:$D$200,MATCH(0,INDEX(COUNTIF($G$1:G488,'Stage 2 System Breakdown'!$D$12:$D$200),0,0),0)),"")</f>
        <v/>
      </c>
      <c r="H489" s="52" t="str">
        <f>IFERROR(INDEX('Stage 2 System Breakdown'!$F$12:$F$200,MATCH(0,INDEX(COUNTIF($H$1:H488,'Stage 2 System Breakdown'!$F$12:$F$200),0,0),0)),"")</f>
        <v/>
      </c>
      <c r="AE489" s="52" t="str">
        <f t="array" ref="AE489">IFERROR(INDEX($AB$2:$AB$504,SMALL(IF($AC$2:$AC$504&lt;&gt;0,ROW($AB$2:$AB$504)-ROW($AB$2)+1),ROWS($AB$2:AB489))),"")</f>
        <v/>
      </c>
      <c r="AF489" s="52" t="str">
        <f t="shared" si="33"/>
        <v/>
      </c>
      <c r="AJ489" s="67" t="str">
        <f t="shared" ca="1" si="34"/>
        <v/>
      </c>
      <c r="AK489" s="65" t="str">
        <f t="shared" ca="1" si="35"/>
        <v/>
      </c>
      <c r="AL489" s="65" t="str">
        <f t="shared" ca="1" si="36"/>
        <v/>
      </c>
      <c r="AZ489" s="52" t="str">
        <f>IF(ISNUMBER(SEARCH('Standard Search'!$C$11,HiddenSheet!B489)),HiddenSheet!B489,"")</f>
        <v/>
      </c>
      <c r="BA489" s="52" t="str">
        <f t="array" ref="BA489">IFERROR(INDEX($AZ$2:$AZ$504,SMALL(IF($AZ$2:$AZ$504&lt;&gt;"",ROW($AZ$2:$AZ$504)-ROW($AZ$2)+1,""),ROW(BA489)-ROW($BA$2)+1)),"")</f>
        <v/>
      </c>
    </row>
    <row r="490" spans="1:53">
      <c r="A490" s="60"/>
      <c r="B490" s="60"/>
      <c r="C490" s="60"/>
      <c r="D490" s="62"/>
      <c r="F490" s="52" t="str">
        <f>IFERROR(INDEX('Stage 2 System Breakdown'!$B$12:$B$200,MATCH(0,INDEX(COUNTIF($F$1:F489,'Stage 2 System Breakdown'!$B$12:$B$200),0,0),0)),"")</f>
        <v/>
      </c>
      <c r="G490" s="52" t="str">
        <f>IFERROR(INDEX('Stage 2 System Breakdown'!$D$12:$D$200,MATCH(0,INDEX(COUNTIF($G$1:G489,'Stage 2 System Breakdown'!$D$12:$D$200),0,0),0)),"")</f>
        <v/>
      </c>
      <c r="H490" s="52" t="str">
        <f>IFERROR(INDEX('Stage 2 System Breakdown'!$F$12:$F$200,MATCH(0,INDEX(COUNTIF($H$1:H489,'Stage 2 System Breakdown'!$F$12:$F$200),0,0),0)),"")</f>
        <v/>
      </c>
      <c r="AE490" s="52" t="str">
        <f t="array" ref="AE490">IFERROR(INDEX($AB$2:$AB$504,SMALL(IF($AC$2:$AC$504&lt;&gt;0,ROW($AB$2:$AB$504)-ROW($AB$2)+1),ROWS($AB$2:AB490))),"")</f>
        <v/>
      </c>
      <c r="AF490" s="52" t="str">
        <f t="shared" si="33"/>
        <v/>
      </c>
      <c r="AJ490" s="67" t="str">
        <f t="shared" ca="1" si="34"/>
        <v/>
      </c>
      <c r="AK490" s="65" t="str">
        <f t="shared" ca="1" si="35"/>
        <v/>
      </c>
      <c r="AL490" s="65" t="str">
        <f t="shared" ca="1" si="36"/>
        <v/>
      </c>
      <c r="AZ490" s="52" t="str">
        <f>IF(ISNUMBER(SEARCH('Standard Search'!$C$11,HiddenSheet!B490)),HiddenSheet!B490,"")</f>
        <v/>
      </c>
      <c r="BA490" s="52" t="str">
        <f t="array" ref="BA490">IFERROR(INDEX($AZ$2:$AZ$504,SMALL(IF($AZ$2:$AZ$504&lt;&gt;"",ROW($AZ$2:$AZ$504)-ROW($AZ$2)+1,""),ROW(BA490)-ROW($BA$2)+1)),"")</f>
        <v/>
      </c>
    </row>
    <row r="491" spans="1:53">
      <c r="A491" s="60"/>
      <c r="B491" s="60"/>
      <c r="C491" s="60"/>
      <c r="D491" s="62"/>
      <c r="F491" s="52" t="str">
        <f>IFERROR(INDEX('Stage 2 System Breakdown'!$B$12:$B$200,MATCH(0,INDEX(COUNTIF($F$1:F490,'Stage 2 System Breakdown'!$B$12:$B$200),0,0),0)),"")</f>
        <v/>
      </c>
      <c r="G491" s="52" t="str">
        <f>IFERROR(INDEX('Stage 2 System Breakdown'!$D$12:$D$200,MATCH(0,INDEX(COUNTIF($G$1:G490,'Stage 2 System Breakdown'!$D$12:$D$200),0,0),0)),"")</f>
        <v/>
      </c>
      <c r="H491" s="52" t="str">
        <f>IFERROR(INDEX('Stage 2 System Breakdown'!$F$12:$F$200,MATCH(0,INDEX(COUNTIF($H$1:H490,'Stage 2 System Breakdown'!$F$12:$F$200),0,0),0)),"")</f>
        <v/>
      </c>
      <c r="AE491" s="52" t="str">
        <f t="array" ref="AE491">IFERROR(INDEX($AB$2:$AB$504,SMALL(IF($AC$2:$AC$504&lt;&gt;0,ROW($AB$2:$AB$504)-ROW($AB$2)+1),ROWS($AB$2:AB491))),"")</f>
        <v/>
      </c>
      <c r="AF491" s="52" t="str">
        <f t="shared" si="33"/>
        <v/>
      </c>
      <c r="AJ491" s="67" t="str">
        <f t="shared" ca="1" si="34"/>
        <v/>
      </c>
      <c r="AK491" s="65" t="str">
        <f t="shared" ca="1" si="35"/>
        <v/>
      </c>
      <c r="AL491" s="65" t="str">
        <f t="shared" ca="1" si="36"/>
        <v/>
      </c>
      <c r="AZ491" s="52" t="str">
        <f>IF(ISNUMBER(SEARCH('Standard Search'!$C$11,HiddenSheet!B491)),HiddenSheet!B491,"")</f>
        <v/>
      </c>
      <c r="BA491" s="52" t="str">
        <f t="array" ref="BA491">IFERROR(INDEX($AZ$2:$AZ$504,SMALL(IF($AZ$2:$AZ$504&lt;&gt;"",ROW($AZ$2:$AZ$504)-ROW($AZ$2)+1,""),ROW(BA491)-ROW($BA$2)+1)),"")</f>
        <v/>
      </c>
    </row>
    <row r="492" spans="1:53">
      <c r="A492" s="60"/>
      <c r="B492" s="60"/>
      <c r="C492" s="60"/>
      <c r="D492" s="62"/>
      <c r="F492" s="52" t="str">
        <f>IFERROR(INDEX('Stage 2 System Breakdown'!$B$12:$B$200,MATCH(0,INDEX(COUNTIF($F$1:F491,'Stage 2 System Breakdown'!$B$12:$B$200),0,0),0)),"")</f>
        <v/>
      </c>
      <c r="G492" s="52" t="str">
        <f>IFERROR(INDEX('Stage 2 System Breakdown'!$D$12:$D$200,MATCH(0,INDEX(COUNTIF($G$1:G491,'Stage 2 System Breakdown'!$D$12:$D$200),0,0),0)),"")</f>
        <v/>
      </c>
      <c r="H492" s="52" t="str">
        <f>IFERROR(INDEX('Stage 2 System Breakdown'!$F$12:$F$200,MATCH(0,INDEX(COUNTIF($H$1:H491,'Stage 2 System Breakdown'!$F$12:$F$200),0,0),0)),"")</f>
        <v/>
      </c>
      <c r="AE492" s="52" t="str">
        <f t="array" ref="AE492">IFERROR(INDEX($AB$2:$AB$504,SMALL(IF($AC$2:$AC$504&lt;&gt;0,ROW($AB$2:$AB$504)-ROW($AB$2)+1),ROWS($AB$2:AB492))),"")</f>
        <v/>
      </c>
      <c r="AF492" s="52" t="str">
        <f t="shared" si="33"/>
        <v/>
      </c>
      <c r="AJ492" s="67" t="str">
        <f t="shared" ca="1" si="34"/>
        <v/>
      </c>
      <c r="AK492" s="65" t="str">
        <f t="shared" ca="1" si="35"/>
        <v/>
      </c>
      <c r="AL492" s="65" t="str">
        <f t="shared" ca="1" si="36"/>
        <v/>
      </c>
      <c r="AZ492" s="52" t="str">
        <f>IF(ISNUMBER(SEARCH('Standard Search'!$C$11,HiddenSheet!B492)),HiddenSheet!B492,"")</f>
        <v/>
      </c>
      <c r="BA492" s="52" t="str">
        <f t="array" ref="BA492">IFERROR(INDEX($AZ$2:$AZ$504,SMALL(IF($AZ$2:$AZ$504&lt;&gt;"",ROW($AZ$2:$AZ$504)-ROW($AZ$2)+1,""),ROW(BA492)-ROW($BA$2)+1)),"")</f>
        <v/>
      </c>
    </row>
    <row r="493" spans="1:53">
      <c r="A493" s="60"/>
      <c r="B493" s="60"/>
      <c r="C493" s="60"/>
      <c r="D493" s="62"/>
      <c r="F493" s="52" t="str">
        <f>IFERROR(INDEX('Stage 2 System Breakdown'!$B$12:$B$200,MATCH(0,INDEX(COUNTIF($F$1:F492,'Stage 2 System Breakdown'!$B$12:$B$200),0,0),0)),"")</f>
        <v/>
      </c>
      <c r="G493" s="52" t="str">
        <f>IFERROR(INDEX('Stage 2 System Breakdown'!$D$12:$D$200,MATCH(0,INDEX(COUNTIF($G$1:G492,'Stage 2 System Breakdown'!$D$12:$D$200),0,0),0)),"")</f>
        <v/>
      </c>
      <c r="H493" s="52" t="str">
        <f>IFERROR(INDEX('Stage 2 System Breakdown'!$F$12:$F$200,MATCH(0,INDEX(COUNTIF($H$1:H492,'Stage 2 System Breakdown'!$F$12:$F$200),0,0),0)),"")</f>
        <v/>
      </c>
      <c r="AE493" s="52" t="str">
        <f t="array" ref="AE493">IFERROR(INDEX($AB$2:$AB$504,SMALL(IF($AC$2:$AC$504&lt;&gt;0,ROW($AB$2:$AB$504)-ROW($AB$2)+1),ROWS($AB$2:AB493))),"")</f>
        <v/>
      </c>
      <c r="AF493" s="52" t="str">
        <f t="shared" si="33"/>
        <v/>
      </c>
      <c r="AJ493" s="67" t="str">
        <f t="shared" ca="1" si="34"/>
        <v/>
      </c>
      <c r="AK493" s="65" t="str">
        <f t="shared" ca="1" si="35"/>
        <v/>
      </c>
      <c r="AL493" s="65" t="str">
        <f t="shared" ca="1" si="36"/>
        <v/>
      </c>
      <c r="AZ493" s="52" t="str">
        <f>IF(ISNUMBER(SEARCH('Standard Search'!$C$11,HiddenSheet!B493)),HiddenSheet!B493,"")</f>
        <v/>
      </c>
      <c r="BA493" s="52" t="str">
        <f t="array" ref="BA493">IFERROR(INDEX($AZ$2:$AZ$504,SMALL(IF($AZ$2:$AZ$504&lt;&gt;"",ROW($AZ$2:$AZ$504)-ROW($AZ$2)+1,""),ROW(BA493)-ROW($BA$2)+1)),"")</f>
        <v/>
      </c>
    </row>
    <row r="494" spans="1:53">
      <c r="A494" s="60"/>
      <c r="B494" s="60"/>
      <c r="C494" s="60"/>
      <c r="D494" s="62"/>
      <c r="F494" s="52" t="str">
        <f>IFERROR(INDEX('Stage 2 System Breakdown'!$B$12:$B$200,MATCH(0,INDEX(COUNTIF($F$1:F493,'Stage 2 System Breakdown'!$B$12:$B$200),0,0),0)),"")</f>
        <v/>
      </c>
      <c r="G494" s="52" t="str">
        <f>IFERROR(INDEX('Stage 2 System Breakdown'!$D$12:$D$200,MATCH(0,INDEX(COUNTIF($G$1:G493,'Stage 2 System Breakdown'!$D$12:$D$200),0,0),0)),"")</f>
        <v/>
      </c>
      <c r="H494" s="52" t="str">
        <f>IFERROR(INDEX('Stage 2 System Breakdown'!$F$12:$F$200,MATCH(0,INDEX(COUNTIF($H$1:H493,'Stage 2 System Breakdown'!$F$12:$F$200),0,0),0)),"")</f>
        <v/>
      </c>
      <c r="AE494" s="52" t="str">
        <f t="array" ref="AE494">IFERROR(INDEX($AB$2:$AB$504,SMALL(IF($AC$2:$AC$504&lt;&gt;0,ROW($AB$2:$AB$504)-ROW($AB$2)+1),ROWS($AB$2:AB494))),"")</f>
        <v/>
      </c>
      <c r="AF494" s="52" t="str">
        <f t="shared" si="33"/>
        <v/>
      </c>
      <c r="AJ494" s="67" t="str">
        <f t="shared" ca="1" si="34"/>
        <v/>
      </c>
      <c r="AK494" s="65" t="str">
        <f t="shared" ca="1" si="35"/>
        <v/>
      </c>
      <c r="AL494" s="65" t="str">
        <f t="shared" ca="1" si="36"/>
        <v/>
      </c>
      <c r="AZ494" s="52" t="str">
        <f>IF(ISNUMBER(SEARCH('Standard Search'!$C$11,HiddenSheet!B494)),HiddenSheet!B494,"")</f>
        <v/>
      </c>
      <c r="BA494" s="52" t="str">
        <f t="array" ref="BA494">IFERROR(INDEX($AZ$2:$AZ$504,SMALL(IF($AZ$2:$AZ$504&lt;&gt;"",ROW($AZ$2:$AZ$504)-ROW($AZ$2)+1,""),ROW(BA494)-ROW($BA$2)+1)),"")</f>
        <v/>
      </c>
    </row>
    <row r="495" spans="1:53">
      <c r="A495" s="60"/>
      <c r="B495" s="60"/>
      <c r="C495" s="60"/>
      <c r="D495" s="62"/>
      <c r="F495" s="52" t="str">
        <f>IFERROR(INDEX('Stage 2 System Breakdown'!$B$12:$B$200,MATCH(0,INDEX(COUNTIF($F$1:F494,'Stage 2 System Breakdown'!$B$12:$B$200),0,0),0)),"")</f>
        <v/>
      </c>
      <c r="G495" s="52" t="str">
        <f>IFERROR(INDEX('Stage 2 System Breakdown'!$D$12:$D$200,MATCH(0,INDEX(COUNTIF($G$1:G494,'Stage 2 System Breakdown'!$D$12:$D$200),0,0),0)),"")</f>
        <v/>
      </c>
      <c r="H495" s="52" t="str">
        <f>IFERROR(INDEX('Stage 2 System Breakdown'!$F$12:$F$200,MATCH(0,INDEX(COUNTIF($H$1:H494,'Stage 2 System Breakdown'!$F$12:$F$200),0,0),0)),"")</f>
        <v/>
      </c>
      <c r="AE495" s="52" t="str">
        <f t="array" ref="AE495">IFERROR(INDEX($AB$2:$AB$504,SMALL(IF($AC$2:$AC$504&lt;&gt;0,ROW($AB$2:$AB$504)-ROW($AB$2)+1),ROWS($AB$2:AB495))),"")</f>
        <v/>
      </c>
      <c r="AF495" s="52" t="str">
        <f t="shared" si="33"/>
        <v/>
      </c>
      <c r="AJ495" s="67" t="str">
        <f t="shared" ca="1" si="34"/>
        <v/>
      </c>
      <c r="AK495" s="65" t="str">
        <f t="shared" ca="1" si="35"/>
        <v/>
      </c>
      <c r="AL495" s="65" t="str">
        <f t="shared" ca="1" si="36"/>
        <v/>
      </c>
      <c r="AZ495" s="52" t="str">
        <f>IF(ISNUMBER(SEARCH('Standard Search'!$C$11,HiddenSheet!B495)),HiddenSheet!B495,"")</f>
        <v/>
      </c>
      <c r="BA495" s="52" t="str">
        <f t="array" ref="BA495">IFERROR(INDEX($AZ$2:$AZ$504,SMALL(IF($AZ$2:$AZ$504&lt;&gt;"",ROW($AZ$2:$AZ$504)-ROW($AZ$2)+1,""),ROW(BA495)-ROW($BA$2)+1)),"")</f>
        <v/>
      </c>
    </row>
    <row r="496" spans="1:53">
      <c r="F496" s="52" t="str">
        <f>IFERROR(INDEX('Stage 2 System Breakdown'!$B$12:$B$200,MATCH(0,INDEX(COUNTIF($F$1:F495,'Stage 2 System Breakdown'!$B$12:$B$200),0,0),0)),"")</f>
        <v/>
      </c>
      <c r="G496" s="52" t="str">
        <f>IFERROR(INDEX('Stage 2 System Breakdown'!$D$12:$D$200,MATCH(0,INDEX(COUNTIF($G$1:G495,'Stage 2 System Breakdown'!$D$12:$D$200),0,0),0)),"")</f>
        <v/>
      </c>
      <c r="H496" s="52" t="str">
        <f>IFERROR(INDEX('Stage 2 System Breakdown'!$F$12:$F$200,MATCH(0,INDEX(COUNTIF($H$1:H495,'Stage 2 System Breakdown'!$F$12:$F$200),0,0),0)),"")</f>
        <v/>
      </c>
      <c r="AE496" s="52" t="str">
        <f t="array" ref="AE496">IFERROR(INDEX($AB$2:$AB$504,SMALL(IF($AC$2:$AC$504&lt;&gt;0,ROW($AB$2:$AB$504)-ROW($AB$2)+1),ROWS($AB$2:AB496))),"")</f>
        <v/>
      </c>
      <c r="AF496" s="52" t="str">
        <f t="shared" si="33"/>
        <v/>
      </c>
      <c r="AJ496" s="67" t="str">
        <f t="shared" ca="1" si="34"/>
        <v/>
      </c>
      <c r="AK496" s="65" t="str">
        <f t="shared" ca="1" si="35"/>
        <v/>
      </c>
      <c r="AL496" s="65" t="str">
        <f t="shared" ca="1" si="36"/>
        <v/>
      </c>
      <c r="AZ496" s="52" t="str">
        <f>IF(ISNUMBER(SEARCH('Standard Search'!$C$11,HiddenSheet!B496)),HiddenSheet!B496,"")</f>
        <v/>
      </c>
      <c r="BA496" s="52" t="str">
        <f t="array" ref="BA496">IFERROR(INDEX($AZ$2:$AZ$504,SMALL(IF($AZ$2:$AZ$504&lt;&gt;"",ROW($AZ$2:$AZ$504)-ROW($AZ$2)+1,""),ROW(BA496)-ROW($BA$2)+1)),"")</f>
        <v/>
      </c>
    </row>
    <row r="497" spans="6:53">
      <c r="F497" s="52" t="str">
        <f>IFERROR(INDEX('Stage 2 System Breakdown'!$B$12:$B$200,MATCH(0,INDEX(COUNTIF($F$1:F496,'Stage 2 System Breakdown'!$B$12:$B$200),0,0),0)),"")</f>
        <v/>
      </c>
      <c r="G497" s="52" t="str">
        <f>IFERROR(INDEX('Stage 2 System Breakdown'!$D$12:$D$200,MATCH(0,INDEX(COUNTIF($G$1:G496,'Stage 2 System Breakdown'!$D$12:$D$200),0,0),0)),"")</f>
        <v/>
      </c>
      <c r="H497" s="52" t="str">
        <f>IFERROR(INDEX('Stage 2 System Breakdown'!$F$12:$F$200,MATCH(0,INDEX(COUNTIF($H$1:H496,'Stage 2 System Breakdown'!$F$12:$F$200),0,0),0)),"")</f>
        <v/>
      </c>
      <c r="AE497" s="52" t="str">
        <f t="array" ref="AE497">IFERROR(INDEX($AB$2:$AB$504,SMALL(IF($AC$2:$AC$504&lt;&gt;0,ROW($AB$2:$AB$504)-ROW($AB$2)+1),ROWS($AB$2:AB497))),"")</f>
        <v/>
      </c>
      <c r="AF497" s="52" t="str">
        <f t="shared" si="33"/>
        <v/>
      </c>
      <c r="AJ497" s="67" t="str">
        <f t="shared" ca="1" si="34"/>
        <v/>
      </c>
      <c r="AK497" s="65" t="str">
        <f t="shared" ca="1" si="35"/>
        <v/>
      </c>
      <c r="AL497" s="65" t="str">
        <f t="shared" ca="1" si="36"/>
        <v/>
      </c>
      <c r="AZ497" s="52" t="str">
        <f>IF(ISNUMBER(SEARCH('Standard Search'!$C$11,HiddenSheet!B497)),HiddenSheet!B497,"")</f>
        <v/>
      </c>
      <c r="BA497" s="52" t="str">
        <f t="array" ref="BA497">IFERROR(INDEX($AZ$2:$AZ$504,SMALL(IF($AZ$2:$AZ$504&lt;&gt;"",ROW($AZ$2:$AZ$504)-ROW($AZ$2)+1,""),ROW(BA497)-ROW($BA$2)+1)),"")</f>
        <v/>
      </c>
    </row>
    <row r="498" spans="6:53">
      <c r="F498" s="52" t="str">
        <f>IFERROR(INDEX('Stage 2 System Breakdown'!$B$12:$B$200,MATCH(0,INDEX(COUNTIF($F$1:F497,'Stage 2 System Breakdown'!$B$12:$B$200),0,0),0)),"")</f>
        <v/>
      </c>
      <c r="G498" s="52" t="str">
        <f>IFERROR(INDEX('Stage 2 System Breakdown'!$D$12:$D$200,MATCH(0,INDEX(COUNTIF($G$1:G497,'Stage 2 System Breakdown'!$D$12:$D$200),0,0),0)),"")</f>
        <v/>
      </c>
      <c r="H498" s="52" t="str">
        <f>IFERROR(INDEX('Stage 2 System Breakdown'!$F$12:$F$200,MATCH(0,INDEX(COUNTIF($H$1:H497,'Stage 2 System Breakdown'!$F$12:$F$200),0,0),0)),"")</f>
        <v/>
      </c>
      <c r="AE498" s="52" t="str">
        <f t="array" ref="AE498">IFERROR(INDEX($AB$2:$AB$504,SMALL(IF($AC$2:$AC$504&lt;&gt;0,ROW($AB$2:$AB$504)-ROW($AB$2)+1),ROWS($AB$2:AB498))),"")</f>
        <v/>
      </c>
      <c r="AF498" s="52" t="str">
        <f t="shared" si="33"/>
        <v/>
      </c>
      <c r="AJ498" s="67" t="str">
        <f t="shared" ca="1" si="34"/>
        <v/>
      </c>
      <c r="AK498" s="65" t="str">
        <f t="shared" ca="1" si="35"/>
        <v/>
      </c>
      <c r="AL498" s="65" t="str">
        <f t="shared" ca="1" si="36"/>
        <v/>
      </c>
      <c r="AZ498" s="52" t="str">
        <f>IF(ISNUMBER(SEARCH('Standard Search'!$C$11,HiddenSheet!B498)),HiddenSheet!B498,"")</f>
        <v/>
      </c>
      <c r="BA498" s="52" t="str">
        <f t="array" ref="BA498">IFERROR(INDEX($AZ$2:$AZ$504,SMALL(IF($AZ$2:$AZ$504&lt;&gt;"",ROW($AZ$2:$AZ$504)-ROW($AZ$2)+1,""),ROW(BA498)-ROW($BA$2)+1)),"")</f>
        <v/>
      </c>
    </row>
    <row r="499" spans="6:53">
      <c r="F499" s="52" t="str">
        <f>IFERROR(INDEX('Stage 2 System Breakdown'!$B$12:$B$200,MATCH(0,INDEX(COUNTIF($F$1:F498,'Stage 2 System Breakdown'!$B$12:$B$200),0,0),0)),"")</f>
        <v/>
      </c>
      <c r="G499" s="52" t="str">
        <f>IFERROR(INDEX('Stage 2 System Breakdown'!$D$12:$D$200,MATCH(0,INDEX(COUNTIF($G$1:G498,'Stage 2 System Breakdown'!$D$12:$D$200),0,0),0)),"")</f>
        <v/>
      </c>
      <c r="H499" s="52" t="str">
        <f>IFERROR(INDEX('Stage 2 System Breakdown'!$F$12:$F$200,MATCH(0,INDEX(COUNTIF($H$1:H498,'Stage 2 System Breakdown'!$F$12:$F$200),0,0),0)),"")</f>
        <v/>
      </c>
      <c r="AE499" s="52" t="str">
        <f t="array" ref="AE499">IFERROR(INDEX($AB$2:$AB$504,SMALL(IF($AC$2:$AC$504&lt;&gt;0,ROW($AB$2:$AB$504)-ROW($AB$2)+1),ROWS($AB$2:AB499))),"")</f>
        <v/>
      </c>
      <c r="AF499" s="52" t="str">
        <f t="shared" si="33"/>
        <v/>
      </c>
      <c r="AJ499" s="67" t="str">
        <f t="shared" ca="1" si="34"/>
        <v/>
      </c>
      <c r="AK499" s="65" t="str">
        <f t="shared" ca="1" si="35"/>
        <v/>
      </c>
      <c r="AL499" s="65" t="str">
        <f t="shared" ca="1" si="36"/>
        <v/>
      </c>
      <c r="AZ499" s="52" t="str">
        <f>IF(ISNUMBER(SEARCH('Standard Search'!$C$11,HiddenSheet!B499)),HiddenSheet!B499,"")</f>
        <v/>
      </c>
      <c r="BA499" s="52" t="str">
        <f t="array" ref="BA499">IFERROR(INDEX($AZ$2:$AZ$504,SMALL(IF($AZ$2:$AZ$504&lt;&gt;"",ROW($AZ$2:$AZ$504)-ROW($AZ$2)+1,""),ROW(BA499)-ROW($BA$2)+1)),"")</f>
        <v/>
      </c>
    </row>
    <row r="500" spans="6:53">
      <c r="F500" s="52" t="str">
        <f>IFERROR(INDEX('Stage 2 System Breakdown'!$B$12:$B$200,MATCH(0,INDEX(COUNTIF($F$1:F499,'Stage 2 System Breakdown'!$B$12:$B$200),0,0),0)),"")</f>
        <v/>
      </c>
      <c r="G500" s="52" t="str">
        <f>IFERROR(INDEX('Stage 2 System Breakdown'!$D$12:$D$200,MATCH(0,INDEX(COUNTIF($G$1:G499,'Stage 2 System Breakdown'!$D$12:$D$200),0,0),0)),"")</f>
        <v/>
      </c>
      <c r="H500" s="52" t="str">
        <f>IFERROR(INDEX('Stage 2 System Breakdown'!$F$12:$F$200,MATCH(0,INDEX(COUNTIF($H$1:H499,'Stage 2 System Breakdown'!$F$12:$F$200),0,0),0)),"")</f>
        <v/>
      </c>
      <c r="AE500" s="52" t="str">
        <f t="array" ref="AE500">IFERROR(INDEX($AB$2:$AB$504,SMALL(IF($AC$2:$AC$504&lt;&gt;0,ROW($AB$2:$AB$504)-ROW($AB$2)+1),ROWS($AB$2:AB500))),"")</f>
        <v/>
      </c>
      <c r="AF500" s="52" t="str">
        <f t="shared" si="33"/>
        <v/>
      </c>
      <c r="AJ500" s="67" t="str">
        <f t="shared" ca="1" si="34"/>
        <v/>
      </c>
      <c r="AK500" s="65" t="str">
        <f t="shared" ca="1" si="35"/>
        <v/>
      </c>
      <c r="AL500" s="65" t="str">
        <f t="shared" ca="1" si="36"/>
        <v/>
      </c>
      <c r="AZ500" s="52" t="str">
        <f>IF(ISNUMBER(SEARCH('Standard Search'!$C$11,HiddenSheet!B500)),HiddenSheet!B500,"")</f>
        <v/>
      </c>
      <c r="BA500" s="52" t="str">
        <f t="array" ref="BA500">IFERROR(INDEX($AZ$2:$AZ$504,SMALL(IF($AZ$2:$AZ$504&lt;&gt;"",ROW($AZ$2:$AZ$504)-ROW($AZ$2)+1,""),ROW(BA500)-ROW($BA$2)+1)),"")</f>
        <v/>
      </c>
    </row>
    <row r="501" spans="6:53">
      <c r="F501" s="52" t="str">
        <f>IFERROR(INDEX('Stage 2 System Breakdown'!$B$12:$B$200,MATCH(0,INDEX(COUNTIF($F$1:F500,'Stage 2 System Breakdown'!$B$12:$B$200),0,0),0)),"")</f>
        <v/>
      </c>
      <c r="G501" s="52" t="str">
        <f>IFERROR(INDEX('Stage 2 System Breakdown'!$D$12:$D$200,MATCH(0,INDEX(COUNTIF($G$1:G500,'Stage 2 System Breakdown'!$D$12:$D$200),0,0),0)),"")</f>
        <v/>
      </c>
      <c r="H501" s="52" t="str">
        <f>IFERROR(INDEX('Stage 2 System Breakdown'!$F$12:$F$200,MATCH(0,INDEX(COUNTIF($H$1:H500,'Stage 2 System Breakdown'!$F$12:$F$200),0,0),0)),"")</f>
        <v/>
      </c>
      <c r="AE501" s="52" t="str">
        <f t="array" ref="AE501">IFERROR(INDEX($AB$2:$AB$504,SMALL(IF($AC$2:$AC$504&lt;&gt;0,ROW($AB$2:$AB$504)-ROW($AB$2)+1),ROWS($AB$2:AB501))),"")</f>
        <v/>
      </c>
      <c r="AF501" s="52" t="str">
        <f t="shared" si="33"/>
        <v/>
      </c>
      <c r="AJ501" s="67" t="str">
        <f t="shared" ca="1" si="34"/>
        <v/>
      </c>
      <c r="AK501" s="65" t="str">
        <f t="shared" ca="1" si="35"/>
        <v/>
      </c>
      <c r="AL501" s="65" t="str">
        <f t="shared" ca="1" si="36"/>
        <v/>
      </c>
      <c r="AZ501" s="52" t="str">
        <f>IF(ISNUMBER(SEARCH('Standard Search'!$C$11,HiddenSheet!B501)),HiddenSheet!B501,"")</f>
        <v/>
      </c>
      <c r="BA501" s="52" t="str">
        <f t="array" ref="BA501">IFERROR(INDEX($AZ$2:$AZ$504,SMALL(IF($AZ$2:$AZ$504&lt;&gt;"",ROW($AZ$2:$AZ$504)-ROW($AZ$2)+1,""),ROW(BA501)-ROW($BA$2)+1)),"")</f>
        <v/>
      </c>
    </row>
    <row r="502" spans="6:53">
      <c r="F502" s="52" t="str">
        <f>IFERROR(INDEX('Stage 2 System Breakdown'!$B$12:$B$200,MATCH(0,INDEX(COUNTIF($F$1:F501,'Stage 2 System Breakdown'!$B$12:$B$200),0,0),0)),"")</f>
        <v/>
      </c>
      <c r="G502" s="52" t="str">
        <f>IFERROR(INDEX('Stage 2 System Breakdown'!$D$12:$D$200,MATCH(0,INDEX(COUNTIF($G$1:G501,'Stage 2 System Breakdown'!$D$12:$D$200),0,0),0)),"")</f>
        <v/>
      </c>
      <c r="H502" s="52" t="str">
        <f>IFERROR(INDEX('Stage 2 System Breakdown'!$F$12:$F$200,MATCH(0,INDEX(COUNTIF($H$1:H501,'Stage 2 System Breakdown'!$F$12:$F$200),0,0),0)),"")</f>
        <v/>
      </c>
      <c r="AE502" s="52" t="str">
        <f t="array" ref="AE502">IFERROR(INDEX($AB$2:$AB$504,SMALL(IF($AC$2:$AC$504&lt;&gt;0,ROW($AB$2:$AB$504)-ROW($AB$2)+1),ROWS($AB$2:AB502))),"")</f>
        <v/>
      </c>
      <c r="AF502" s="52" t="str">
        <f t="shared" si="33"/>
        <v/>
      </c>
      <c r="AJ502" s="67" t="str">
        <f t="shared" ca="1" si="34"/>
        <v/>
      </c>
      <c r="AK502" s="65" t="str">
        <f t="shared" ca="1" si="35"/>
        <v/>
      </c>
      <c r="AL502" s="65" t="str">
        <f t="shared" ca="1" si="36"/>
        <v/>
      </c>
      <c r="AZ502" s="52" t="str">
        <f>IF(ISNUMBER(SEARCH('Standard Search'!$C$11,HiddenSheet!B502)),HiddenSheet!B502,"")</f>
        <v/>
      </c>
      <c r="BA502" s="52" t="str">
        <f t="array" ref="BA502">IFERROR(INDEX($AZ$2:$AZ$504,SMALL(IF($AZ$2:$AZ$504&lt;&gt;"",ROW($AZ$2:$AZ$504)-ROW($AZ$2)+1,""),ROW(BA502)-ROW($BA$2)+1)),"")</f>
        <v/>
      </c>
    </row>
    <row r="503" spans="6:53">
      <c r="F503" s="52" t="str">
        <f>IFERROR(INDEX('Stage 2 System Breakdown'!$B$12:$B$200,MATCH(0,INDEX(COUNTIF($F$1:F502,'Stage 2 System Breakdown'!$B$12:$B$200),0,0),0)),"")</f>
        <v/>
      </c>
      <c r="G503" s="52" t="str">
        <f>IFERROR(INDEX('Stage 2 System Breakdown'!$D$12:$D$200,MATCH(0,INDEX(COUNTIF($G$1:G502,'Stage 2 System Breakdown'!$D$12:$D$200),0,0),0)),"")</f>
        <v/>
      </c>
      <c r="H503" s="52" t="str">
        <f>IFERROR(INDEX('Stage 2 System Breakdown'!$F$12:$F$200,MATCH(0,INDEX(COUNTIF($H$1:H502,'Stage 2 System Breakdown'!$F$12:$F$200),0,0),0)),"")</f>
        <v/>
      </c>
      <c r="AE503" s="52" t="str">
        <f t="array" ref="AE503">IFERROR(INDEX($AB$2:$AB$504,SMALL(IF($AC$2:$AC$504&lt;&gt;0,ROW($AB$2:$AB$504)-ROW($AB$2)+1),ROWS($AB$2:AB503))),"")</f>
        <v/>
      </c>
      <c r="AF503" s="52" t="str">
        <f t="shared" si="33"/>
        <v/>
      </c>
      <c r="AJ503" s="67" t="str">
        <f t="shared" ca="1" si="34"/>
        <v/>
      </c>
      <c r="AK503" s="65" t="str">
        <f t="shared" ca="1" si="35"/>
        <v/>
      </c>
      <c r="AL503" s="65" t="str">
        <f t="shared" ca="1" si="36"/>
        <v/>
      </c>
      <c r="AZ503" s="52" t="str">
        <f>IF(ISNUMBER(SEARCH('Standard Search'!$C$11,HiddenSheet!B503)),HiddenSheet!B503,"")</f>
        <v/>
      </c>
      <c r="BA503" s="52" t="str">
        <f t="array" ref="BA503">IFERROR(INDEX($AZ$2:$AZ$504,SMALL(IF($AZ$2:$AZ$504&lt;&gt;"",ROW($AZ$2:$AZ$504)-ROW($AZ$2)+1,""),ROW(BA503)-ROW($BA$2)+1)),"")</f>
        <v/>
      </c>
    </row>
    <row r="504" spans="6:53">
      <c r="F504" s="52" t="str">
        <f>IFERROR(INDEX('Stage 2 System Breakdown'!$B$12:$B$200,MATCH(0,INDEX(COUNTIF($F$1:F503,'Stage 2 System Breakdown'!$B$12:$B$200),0,0),0)),"")</f>
        <v/>
      </c>
      <c r="G504" s="52" t="str">
        <f>IFERROR(INDEX('Stage 2 System Breakdown'!$D$12:$D$200,MATCH(0,INDEX(COUNTIF($G$1:G503,'Stage 2 System Breakdown'!$D$12:$D$200),0,0),0)),"")</f>
        <v/>
      </c>
      <c r="H504" s="52" t="str">
        <f>IFERROR(INDEX('Stage 2 System Breakdown'!$F$12:$F$200,MATCH(0,INDEX(COUNTIF($H$1:H503,'Stage 2 System Breakdown'!$F$12:$F$200),0,0),0)),"")</f>
        <v/>
      </c>
      <c r="AE504" s="52" t="str">
        <f t="array" ref="AE504">IFERROR(INDEX($AB$2:$AB$504,SMALL(IF($AC$2:$AC$504&lt;&gt;0,ROW($AB$2:$AB$504)-ROW($AB$2)+1),ROWS($AB$2:AB504))),"")</f>
        <v/>
      </c>
      <c r="AF504" s="52" t="str">
        <f t="shared" si="33"/>
        <v/>
      </c>
      <c r="AJ504" s="67" t="str">
        <f t="shared" ca="1" si="34"/>
        <v/>
      </c>
      <c r="AK504" s="65" t="str">
        <f t="shared" ca="1" si="35"/>
        <v/>
      </c>
      <c r="AL504" s="65" t="str">
        <f t="shared" ca="1" si="36"/>
        <v/>
      </c>
      <c r="AZ504" s="52" t="str">
        <f>IF(ISNUMBER(SEARCH('Standard Search'!$C$11,HiddenSheet!B504)),HiddenSheet!B504,"")</f>
        <v/>
      </c>
      <c r="BA504" s="52" t="str">
        <f t="array" ref="BA504">IFERROR(INDEX($AZ$2:$AZ$504,SMALL(IF($AZ$2:$AZ$504&lt;&gt;"",ROW($AZ$2:$AZ$504)-ROW($AZ$2)+1,""),ROW(BA504)-ROW($BA$2)+1)),"")</f>
        <v/>
      </c>
    </row>
    <row r="505" spans="6:53">
      <c r="F505" s="52" t="str">
        <f>IFERROR(INDEX('Stage 2 System Breakdown'!$B$12:$B$200,MATCH(0,INDEX(COUNTIF($F$1:F504,'Stage 2 System Breakdown'!$B$12:$B$200),0,0),0)),"")</f>
        <v/>
      </c>
      <c r="AZ505" s="52" t="str">
        <f>IF(ISNUMBER(SEARCH('Standard Search'!$C$11,HiddenSheet!B505)),HiddenSheet!B505,"")</f>
        <v/>
      </c>
      <c r="BA505" s="52" t="str">
        <f t="array" ref="BA505">IFERROR(INDEX($AZ$2:$AZ$504,SMALL(IF($AZ$2:$AZ$504&lt;&gt;"",ROW($AZ$2:$AZ$504)-ROW($AZ$2)+1,""),ROW(BA505)-ROW($BA$2)+1)),"")</f>
        <v/>
      </c>
    </row>
    <row r="506" spans="6:53">
      <c r="AZ506" s="52" t="str">
        <f>IF(ISNUMBER(SEARCH('Standard Search'!$C$11,HiddenSheet!B506)),HiddenSheet!B506,"")</f>
        <v/>
      </c>
      <c r="BA506" s="52" t="str">
        <f t="array" ref="BA506">IFERROR(INDEX($AZ$2:$AZ$504,SMALL(IF($AZ$2:$AZ$504&lt;&gt;"",ROW($AZ$2:$AZ$504)-ROW($AZ$2)+1,""),ROW(BA506)-ROW($BA$2)+1)),"")</f>
        <v/>
      </c>
    </row>
  </sheetData>
  <sortState xmlns:xlrd2="http://schemas.microsoft.com/office/spreadsheetml/2017/richdata2" ref="A2:D323">
    <sortCondition ref="A2:A323"/>
  </sortState>
  <mergeCells count="9">
    <mergeCell ref="BI1:BJ1"/>
    <mergeCell ref="BK1:BL1"/>
    <mergeCell ref="BM1:BN1"/>
    <mergeCell ref="M1:N1"/>
    <mergeCell ref="I1:J1"/>
    <mergeCell ref="BD1:BF1"/>
    <mergeCell ref="P1:Q1"/>
    <mergeCell ref="Z1:AA1"/>
    <mergeCell ref="S1:Y1"/>
  </mergeCells>
  <phoneticPr fontId="30" type="noConversion"/>
  <conditionalFormatting sqref="BI2:BI5">
    <cfRule type="cellIs" dxfId="29" priority="30" operator="equal">
      <formula>4</formula>
    </cfRule>
    <cfRule type="cellIs" dxfId="28" priority="31" operator="equal">
      <formula>3</formula>
    </cfRule>
    <cfRule type="cellIs" dxfId="27" priority="32" operator="equal">
      <formula>2</formula>
    </cfRule>
    <cfRule type="cellIs" dxfId="26" priority="33" operator="equal">
      <formula>1</formula>
    </cfRule>
  </conditionalFormatting>
  <conditionalFormatting sqref="BK2">
    <cfRule type="cellIs" dxfId="25" priority="26" operator="equal">
      <formula>4</formula>
    </cfRule>
    <cfRule type="cellIs" dxfId="24" priority="27" operator="equal">
      <formula>3</formula>
    </cfRule>
    <cfRule type="cellIs" dxfId="23" priority="28" operator="equal">
      <formula>2</formula>
    </cfRule>
    <cfRule type="cellIs" dxfId="22" priority="29" operator="equal">
      <formula>1</formula>
    </cfRule>
  </conditionalFormatting>
  <conditionalFormatting sqref="BK3">
    <cfRule type="cellIs" dxfId="21" priority="22" operator="equal">
      <formula>4</formula>
    </cfRule>
    <cfRule type="cellIs" dxfId="20" priority="23" operator="equal">
      <formula>3</formula>
    </cfRule>
    <cfRule type="cellIs" dxfId="19" priority="24" operator="equal">
      <formula>2</formula>
    </cfRule>
    <cfRule type="cellIs" dxfId="18" priority="25" operator="equal">
      <formula>1</formula>
    </cfRule>
  </conditionalFormatting>
  <conditionalFormatting sqref="BK4">
    <cfRule type="cellIs" dxfId="17" priority="18" operator="equal">
      <formula>4</formula>
    </cfRule>
    <cfRule type="cellIs" dxfId="16" priority="19" operator="equal">
      <formula>3</formula>
    </cfRule>
    <cfRule type="cellIs" dxfId="15" priority="20" operator="equal">
      <formula>2</formula>
    </cfRule>
    <cfRule type="cellIs" dxfId="14" priority="21" operator="equal">
      <formula>1</formula>
    </cfRule>
  </conditionalFormatting>
  <conditionalFormatting sqref="BK5:BK7">
    <cfRule type="cellIs" dxfId="13" priority="14" operator="equal">
      <formula>4</formula>
    </cfRule>
    <cfRule type="cellIs" dxfId="12" priority="15" operator="equal">
      <formula>3</formula>
    </cfRule>
    <cfRule type="cellIs" dxfId="11" priority="16" operator="equal">
      <formula>2</formula>
    </cfRule>
    <cfRule type="cellIs" dxfId="10" priority="17" operator="equal">
      <formula>1</formula>
    </cfRule>
  </conditionalFormatting>
  <conditionalFormatting sqref="BM2:BM11">
    <cfRule type="cellIs" dxfId="9" priority="1" operator="equal">
      <formula>9</formula>
    </cfRule>
    <cfRule type="cellIs" dxfId="8" priority="2" operator="equal">
      <formula>8</formula>
    </cfRule>
    <cfRule type="cellIs" dxfId="7" priority="3" operator="equal">
      <formula>7</formula>
    </cfRule>
    <cfRule type="cellIs" dxfId="6" priority="4" operator="equal">
      <formula>6</formula>
    </cfRule>
    <cfRule type="cellIs" dxfId="5" priority="5" operator="equal">
      <formula>5</formula>
    </cfRule>
    <cfRule type="cellIs" dxfId="4" priority="6" operator="equal">
      <formula>4</formula>
    </cfRule>
    <cfRule type="cellIs" dxfId="3" priority="7" operator="equal">
      <formula>3</formula>
    </cfRule>
    <cfRule type="cellIs" dxfId="2" priority="8" operator="equal">
      <formula>2</formula>
    </cfRule>
    <cfRule type="cellIs" dxfId="1" priority="9" operator="equal">
      <formula>1</formula>
    </cfRule>
    <cfRule type="cellIs" dxfId="0" priority="13"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4E5F9-981A-441C-BAEE-39195A741D18}">
  <dimension ref="A2:I15"/>
  <sheetViews>
    <sheetView workbookViewId="0">
      <selection activeCell="C12" sqref="C12"/>
    </sheetView>
  </sheetViews>
  <sheetFormatPr defaultColWidth="0" defaultRowHeight="15"/>
  <cols>
    <col min="1" max="1" width="9.140625" style="2" customWidth="1"/>
    <col min="2" max="2" width="22.28515625" style="2" customWidth="1"/>
    <col min="3" max="3" width="35.7109375" style="10" bestFit="1" customWidth="1"/>
    <col min="4" max="4" width="9.140625" style="2" customWidth="1"/>
    <col min="5" max="9" width="0" style="2" hidden="1" customWidth="1"/>
    <col min="10" max="16384" width="9.140625" style="2" hidden="1"/>
  </cols>
  <sheetData>
    <row r="2" spans="2:3" ht="31.5">
      <c r="B2" s="1" t="s">
        <v>9</v>
      </c>
      <c r="C2" s="2"/>
    </row>
    <row r="3" spans="2:3" ht="15" customHeight="1">
      <c r="B3" s="4"/>
    </row>
    <row r="4" spans="2:3" ht="15" customHeight="1">
      <c r="B4" s="4"/>
    </row>
    <row r="5" spans="2:3" ht="15" customHeight="1">
      <c r="B5" s="76" t="s">
        <v>10</v>
      </c>
      <c r="C5" s="76"/>
    </row>
    <row r="6" spans="2:3" ht="15" customHeight="1">
      <c r="B6" s="76"/>
      <c r="C6" s="76"/>
    </row>
    <row r="7" spans="2:3" ht="15" customHeight="1">
      <c r="B7" s="76"/>
      <c r="C7" s="76"/>
    </row>
    <row r="8" spans="2:3" ht="15" customHeight="1">
      <c r="B8" s="76"/>
      <c r="C8" s="76"/>
    </row>
    <row r="9" spans="2:3" ht="15" customHeight="1">
      <c r="B9" s="76"/>
      <c r="C9" s="76"/>
    </row>
    <row r="10" spans="2:3" ht="15" customHeight="1">
      <c r="B10" s="5"/>
      <c r="C10" s="5"/>
    </row>
    <row r="11" spans="2:3" s="64" customFormat="1">
      <c r="B11" s="109" t="s">
        <v>11</v>
      </c>
      <c r="C11" s="110"/>
    </row>
    <row r="12" spans="2:3" ht="24.95" customHeight="1">
      <c r="B12" s="109" t="s">
        <v>12</v>
      </c>
      <c r="C12" s="111"/>
    </row>
    <row r="13" spans="2:3" ht="78.75" customHeight="1">
      <c r="B13" s="109" t="s">
        <v>13</v>
      </c>
      <c r="C13" s="111"/>
    </row>
    <row r="14" spans="2:3" ht="24.95" customHeight="1">
      <c r="B14" s="109" t="s">
        <v>14</v>
      </c>
      <c r="C14" s="111"/>
    </row>
    <row r="15" spans="2:3" ht="24.95" customHeight="1">
      <c r="B15" s="109"/>
      <c r="C15" s="111"/>
    </row>
  </sheetData>
  <sheetProtection algorithmName="SHA-512" hashValue="0T+Z4ntcvvoci4qbjuMTZUIBeACsTpem9QCUjd90vrKVmyEj78QUpsDbr2VwGuQcG+OPv1bk6dtAtzL3jTGu2g==" saltValue="oA8FICm0JCV48U9cnuG8fQ==" spinCount="100000" sheet="1" formatRows="0" insertRows="0" deleteRows="0"/>
  <mergeCells count="1">
    <mergeCell ref="B5:C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5DEB7-FF18-4082-A2F4-0C2CB07514D9}">
  <dimension ref="A2:I24"/>
  <sheetViews>
    <sheetView workbookViewId="0">
      <pane ySplit="11" topLeftCell="A12" activePane="bottomLeft" state="frozen"/>
      <selection pane="bottomLeft" activeCell="C27" sqref="C27"/>
    </sheetView>
  </sheetViews>
  <sheetFormatPr defaultColWidth="0" defaultRowHeight="15"/>
  <cols>
    <col min="1" max="2" width="9.140625" style="2" customWidth="1"/>
    <col min="3" max="3" width="35.7109375" style="10" bestFit="1" customWidth="1"/>
    <col min="4" max="4" width="18.5703125" style="2" customWidth="1"/>
    <col min="5" max="5" width="83.85546875" style="2" customWidth="1"/>
    <col min="6" max="6" width="82.140625" style="2" customWidth="1"/>
    <col min="7" max="7" width="9.140625" style="2" customWidth="1"/>
    <col min="8" max="8" width="50.7109375" style="2" customWidth="1"/>
    <col min="9" max="9" width="9.140625" style="2" customWidth="1"/>
    <col min="10" max="16384" width="9.140625" style="2" hidden="1"/>
  </cols>
  <sheetData>
    <row r="2" spans="2:8" ht="31.5">
      <c r="B2" s="1" t="s">
        <v>15</v>
      </c>
      <c r="C2" s="2"/>
    </row>
    <row r="3" spans="2:8" ht="15" customHeight="1">
      <c r="B3" s="4"/>
    </row>
    <row r="4" spans="2:8" ht="15" customHeight="1">
      <c r="B4" s="4"/>
    </row>
    <row r="5" spans="2:8" ht="15" customHeight="1">
      <c r="B5" s="76" t="s">
        <v>16</v>
      </c>
      <c r="C5" s="76"/>
      <c r="D5" s="76"/>
      <c r="E5" s="76"/>
      <c r="F5" s="76"/>
    </row>
    <row r="6" spans="2:8" ht="15" customHeight="1">
      <c r="B6" s="76"/>
      <c r="C6" s="76"/>
      <c r="D6" s="76"/>
      <c r="E6" s="76"/>
      <c r="F6" s="76"/>
    </row>
    <row r="7" spans="2:8" ht="15" customHeight="1">
      <c r="B7" s="76"/>
      <c r="C7" s="76"/>
      <c r="D7" s="76"/>
      <c r="E7" s="76"/>
      <c r="F7" s="76"/>
    </row>
    <row r="8" spans="2:8" ht="15" customHeight="1">
      <c r="B8" s="76"/>
      <c r="C8" s="76"/>
      <c r="D8" s="76"/>
      <c r="E8" s="76"/>
      <c r="F8" s="76"/>
    </row>
    <row r="9" spans="2:8" ht="15" customHeight="1">
      <c r="B9" s="76"/>
      <c r="C9" s="76"/>
      <c r="D9" s="76"/>
      <c r="E9" s="76"/>
      <c r="F9" s="76"/>
    </row>
    <row r="10" spans="2:8" ht="15" customHeight="1">
      <c r="B10" s="5"/>
      <c r="C10" s="5"/>
      <c r="D10" s="5"/>
      <c r="E10" s="5"/>
      <c r="F10" s="5"/>
    </row>
    <row r="11" spans="2:8" s="64" customFormat="1">
      <c r="B11" s="109" t="s">
        <v>17</v>
      </c>
      <c r="C11" s="112" t="s">
        <v>18</v>
      </c>
      <c r="D11" s="109" t="s">
        <v>19</v>
      </c>
      <c r="E11" s="109" t="s">
        <v>20</v>
      </c>
      <c r="F11" s="109" t="s">
        <v>13</v>
      </c>
      <c r="H11" s="6" t="s">
        <v>21</v>
      </c>
    </row>
    <row r="12" spans="2:8">
      <c r="B12" s="111" t="s">
        <v>22</v>
      </c>
      <c r="C12" s="111" t="s">
        <v>23</v>
      </c>
      <c r="D12" s="111" t="s">
        <v>24</v>
      </c>
      <c r="E12" s="113" t="s">
        <v>25</v>
      </c>
      <c r="F12" s="113" t="s">
        <v>26</v>
      </c>
      <c r="H12" s="114" t="s">
        <v>27</v>
      </c>
    </row>
    <row r="13" spans="2:8" ht="30">
      <c r="B13" s="111" t="s">
        <v>22</v>
      </c>
      <c r="C13" s="111" t="s">
        <v>23</v>
      </c>
      <c r="D13" s="111" t="s">
        <v>28</v>
      </c>
      <c r="E13" s="113" t="s">
        <v>29</v>
      </c>
      <c r="F13" s="113" t="s">
        <v>30</v>
      </c>
      <c r="H13" s="114"/>
    </row>
    <row r="14" spans="2:8" ht="24.95" customHeight="1">
      <c r="B14" s="111"/>
      <c r="C14" s="111"/>
      <c r="D14" s="111"/>
      <c r="E14" s="113"/>
      <c r="F14" s="113"/>
      <c r="H14" s="114"/>
    </row>
    <row r="15" spans="2:8" ht="24.95" customHeight="1">
      <c r="B15" s="111"/>
      <c r="C15" s="111"/>
      <c r="D15" s="111"/>
      <c r="E15" s="113"/>
      <c r="F15" s="113"/>
      <c r="H15" s="114"/>
    </row>
    <row r="16" spans="2:8" ht="24.95" customHeight="1">
      <c r="B16" s="111"/>
      <c r="C16" s="111"/>
      <c r="D16" s="111"/>
      <c r="E16" s="113"/>
      <c r="F16" s="113"/>
      <c r="H16" s="114"/>
    </row>
    <row r="17" spans="2:8" ht="24.95" customHeight="1">
      <c r="B17" s="111"/>
      <c r="C17" s="111"/>
      <c r="D17" s="111"/>
      <c r="E17" s="113"/>
      <c r="F17" s="113"/>
      <c r="H17" s="114"/>
    </row>
    <row r="18" spans="2:8" ht="24.95" customHeight="1">
      <c r="B18" s="111"/>
      <c r="C18" s="111"/>
      <c r="D18" s="111"/>
      <c r="E18" s="113"/>
      <c r="F18" s="113"/>
      <c r="H18" s="114"/>
    </row>
    <row r="19" spans="2:8" ht="24.95" customHeight="1">
      <c r="B19" s="111"/>
      <c r="C19" s="111"/>
      <c r="D19" s="111"/>
      <c r="E19" s="115"/>
      <c r="F19" s="113"/>
      <c r="H19" s="11"/>
    </row>
    <row r="20" spans="2:8" ht="24.95" customHeight="1">
      <c r="B20" s="111"/>
      <c r="C20" s="116"/>
      <c r="D20" s="111"/>
      <c r="E20" s="113"/>
      <c r="F20" s="113"/>
      <c r="H20" s="11"/>
    </row>
    <row r="21" spans="2:8" ht="24.95" customHeight="1">
      <c r="B21" s="111"/>
      <c r="C21" s="116"/>
      <c r="D21" s="111"/>
      <c r="E21" s="113"/>
      <c r="F21" s="113"/>
      <c r="H21" s="11"/>
    </row>
    <row r="22" spans="2:8" ht="24.95" customHeight="1">
      <c r="B22" s="111"/>
      <c r="C22" s="116"/>
      <c r="D22" s="111"/>
      <c r="E22" s="113"/>
      <c r="F22" s="113"/>
      <c r="H22" s="11"/>
    </row>
    <row r="23" spans="2:8" ht="24.95" customHeight="1">
      <c r="B23" s="111"/>
      <c r="C23" s="116"/>
      <c r="D23" s="111"/>
      <c r="E23" s="113"/>
      <c r="F23" s="113"/>
      <c r="H23" s="11"/>
    </row>
    <row r="24" spans="2:8" ht="24.95" customHeight="1">
      <c r="B24" s="111"/>
      <c r="C24" s="116"/>
      <c r="D24" s="111"/>
      <c r="E24" s="113"/>
      <c r="F24" s="113"/>
      <c r="G24" s="117" t="s">
        <v>31</v>
      </c>
      <c r="H24" s="117"/>
    </row>
  </sheetData>
  <sheetProtection algorithmName="SHA-512" hashValue="ybc/vWxoMuPJsSGQpAK57Ui5qIHZVY48vIf6IY3ndM5l3C/EEEJAm+BpjP7FAPRLU6VR/Kc9fqcGr/Btx6F+mA==" saltValue="K7LB9AQTOyKkymvTzvK7GQ==" spinCount="100000" sheet="1" formatColumns="0" formatRows="0" insertRows="0" deleteRows="0"/>
  <mergeCells count="3">
    <mergeCell ref="B5:F9"/>
    <mergeCell ref="H12:H18"/>
    <mergeCell ref="G24:H2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J24"/>
  <sheetViews>
    <sheetView zoomScaleNormal="100" workbookViewId="0">
      <pane ySplit="11" topLeftCell="A12" activePane="bottomLeft" state="frozen"/>
      <selection pane="bottomLeft" activeCell="B5" sqref="B5:G9"/>
    </sheetView>
  </sheetViews>
  <sheetFormatPr defaultColWidth="0" defaultRowHeight="15"/>
  <cols>
    <col min="1" max="1" width="5.7109375" style="7" customWidth="1"/>
    <col min="2" max="2" width="18.42578125" style="7" customWidth="1"/>
    <col min="3" max="3" width="40.5703125" style="7" bestFit="1" customWidth="1"/>
    <col min="4" max="4" width="21.85546875" style="7" customWidth="1"/>
    <col min="5" max="5" width="47.5703125" style="7" bestFit="1" customWidth="1"/>
    <col min="6" max="6" width="41.28515625" style="7" customWidth="1"/>
    <col min="7" max="7" width="48.28515625" style="7" customWidth="1"/>
    <col min="8" max="8" width="9.140625" style="7" customWidth="1"/>
    <col min="9" max="9" width="50.7109375" style="7" customWidth="1"/>
    <col min="10" max="10" width="9.140625" style="7" customWidth="1"/>
    <col min="11" max="16384" width="9.140625" style="7" hidden="1"/>
  </cols>
  <sheetData>
    <row r="2" spans="2:9" ht="31.5">
      <c r="B2" s="1" t="s">
        <v>32</v>
      </c>
    </row>
    <row r="3" spans="2:9" ht="15" customHeight="1">
      <c r="B3" s="4" t="s">
        <v>33</v>
      </c>
    </row>
    <row r="4" spans="2:9" ht="15" customHeight="1"/>
    <row r="5" spans="2:9" ht="15" customHeight="1">
      <c r="B5" s="76" t="s">
        <v>34</v>
      </c>
      <c r="C5" s="76"/>
      <c r="D5" s="76"/>
      <c r="E5" s="76"/>
      <c r="F5" s="76"/>
      <c r="G5" s="76"/>
    </row>
    <row r="6" spans="2:9" ht="15" customHeight="1">
      <c r="B6" s="76"/>
      <c r="C6" s="76"/>
      <c r="D6" s="76"/>
      <c r="E6" s="76"/>
      <c r="F6" s="76"/>
      <c r="G6" s="76"/>
    </row>
    <row r="7" spans="2:9" ht="15" customHeight="1">
      <c r="B7" s="76"/>
      <c r="C7" s="76"/>
      <c r="D7" s="76"/>
      <c r="E7" s="76"/>
      <c r="F7" s="76"/>
      <c r="G7" s="76"/>
    </row>
    <row r="8" spans="2:9" ht="15" customHeight="1">
      <c r="B8" s="76"/>
      <c r="C8" s="76"/>
      <c r="D8" s="76"/>
      <c r="E8" s="76"/>
      <c r="F8" s="76"/>
      <c r="G8" s="76"/>
    </row>
    <row r="9" spans="2:9" ht="15" customHeight="1">
      <c r="B9" s="76"/>
      <c r="C9" s="76"/>
      <c r="D9" s="76"/>
      <c r="E9" s="76"/>
      <c r="F9" s="76"/>
      <c r="G9" s="76"/>
    </row>
    <row r="10" spans="2:9" ht="15" customHeight="1"/>
    <row r="11" spans="2:9" s="8" customFormat="1">
      <c r="B11" s="118" t="s">
        <v>35</v>
      </c>
      <c r="C11" s="118" t="s">
        <v>36</v>
      </c>
      <c r="D11" s="118" t="s">
        <v>37</v>
      </c>
      <c r="E11" s="118" t="s">
        <v>36</v>
      </c>
      <c r="F11" s="118" t="s">
        <v>38</v>
      </c>
      <c r="G11" s="118" t="s">
        <v>36</v>
      </c>
      <c r="I11" s="6" t="s">
        <v>21</v>
      </c>
    </row>
    <row r="12" spans="2:9" ht="30">
      <c r="B12" s="119" t="s">
        <v>39</v>
      </c>
      <c r="C12" s="115" t="s">
        <v>40</v>
      </c>
      <c r="D12" s="119" t="s">
        <v>41</v>
      </c>
      <c r="E12" s="115" t="s">
        <v>42</v>
      </c>
      <c r="F12" s="120" t="s">
        <v>43</v>
      </c>
      <c r="G12" s="115" t="s">
        <v>44</v>
      </c>
      <c r="I12" s="114" t="s">
        <v>45</v>
      </c>
    </row>
    <row r="13" spans="2:9" ht="24.95" customHeight="1">
      <c r="B13" s="119"/>
      <c r="C13" s="115"/>
      <c r="D13" s="119"/>
      <c r="E13" s="115"/>
      <c r="F13" s="120"/>
      <c r="G13" s="115"/>
      <c r="I13" s="114"/>
    </row>
    <row r="14" spans="2:9" ht="24.95" customHeight="1">
      <c r="B14" s="121"/>
      <c r="C14" s="115"/>
      <c r="D14" s="119"/>
      <c r="E14" s="115"/>
      <c r="F14" s="121"/>
      <c r="G14" s="115"/>
      <c r="I14" s="114"/>
    </row>
    <row r="15" spans="2:9" ht="24.95" customHeight="1">
      <c r="B15" s="119"/>
      <c r="C15" s="115"/>
      <c r="D15" s="119"/>
      <c r="E15" s="115"/>
      <c r="F15" s="121"/>
      <c r="G15" s="115"/>
      <c r="I15" s="114"/>
    </row>
    <row r="16" spans="2:9" ht="24.95" customHeight="1">
      <c r="B16" s="119"/>
      <c r="C16" s="115"/>
      <c r="D16" s="119"/>
      <c r="E16" s="115"/>
      <c r="F16" s="121"/>
      <c r="G16" s="115"/>
      <c r="I16" s="114"/>
    </row>
    <row r="17" spans="2:9" ht="24.95" customHeight="1">
      <c r="B17" s="119"/>
      <c r="C17" s="115"/>
      <c r="D17" s="119"/>
      <c r="E17" s="115"/>
      <c r="F17" s="121"/>
      <c r="G17" s="115"/>
      <c r="I17" s="114"/>
    </row>
    <row r="18" spans="2:9" ht="24.95" customHeight="1">
      <c r="B18" s="119"/>
      <c r="C18" s="115"/>
      <c r="D18" s="119"/>
      <c r="E18" s="115"/>
      <c r="F18" s="121"/>
      <c r="G18" s="115"/>
      <c r="I18" s="114"/>
    </row>
    <row r="19" spans="2:9" ht="24.95" customHeight="1">
      <c r="B19" s="119"/>
      <c r="C19" s="115"/>
      <c r="D19" s="119"/>
      <c r="E19" s="115"/>
      <c r="F19" s="121"/>
      <c r="G19" s="115"/>
      <c r="I19" s="17"/>
    </row>
    <row r="20" spans="2:9" ht="24.95" customHeight="1">
      <c r="B20" s="119"/>
      <c r="C20" s="115"/>
      <c r="D20" s="119"/>
      <c r="E20" s="115"/>
      <c r="F20" s="121"/>
      <c r="G20" s="115"/>
      <c r="I20" s="17"/>
    </row>
    <row r="21" spans="2:9" ht="24.95" customHeight="1">
      <c r="B21" s="119"/>
      <c r="C21" s="115"/>
      <c r="D21" s="119"/>
      <c r="E21" s="115"/>
      <c r="F21" s="121"/>
      <c r="G21" s="115"/>
      <c r="H21" s="117" t="s">
        <v>31</v>
      </c>
      <c r="I21" s="117"/>
    </row>
    <row r="22" spans="2:9">
      <c r="I22" s="17"/>
    </row>
    <row r="23" spans="2:9">
      <c r="I23" s="17"/>
    </row>
    <row r="24" spans="2:9">
      <c r="I24" s="17"/>
    </row>
  </sheetData>
  <sheetProtection algorithmName="SHA-512" hashValue="+c3YfDYAgryVzdm7mNW0K5VQfI/70Wdtf/8QSklzrPyboRub5FNb6RLQwfTvBZ8DNW+46lbv/7lBntz3aFYbMA==" saltValue="/QdtJ231qMTLYKKUsc0UYg==" spinCount="100000" sheet="1" formatColumns="0" formatRows="0" insertRows="0" deleteRows="0"/>
  <mergeCells count="3">
    <mergeCell ref="B5:G9"/>
    <mergeCell ref="I12:I18"/>
    <mergeCell ref="H21:I21"/>
  </mergeCell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B67C5-C7E9-485D-88B7-DA1DF1185403}">
  <dimension ref="A1:Z38"/>
  <sheetViews>
    <sheetView zoomScaleNormal="100" workbookViewId="0">
      <pane ySplit="11" topLeftCell="A12" activePane="bottomLeft" state="frozen"/>
      <selection pane="bottomLeft" activeCell="A17" sqref="A17:XFD17"/>
    </sheetView>
  </sheetViews>
  <sheetFormatPr defaultColWidth="0" defaultRowHeight="15"/>
  <cols>
    <col min="1" max="1" width="5.7109375" style="7" customWidth="1"/>
    <col min="2" max="2" width="16.5703125" style="7" customWidth="1"/>
    <col min="3" max="3" width="16.85546875" style="7" customWidth="1"/>
    <col min="4" max="4" width="25.5703125" style="7" customWidth="1"/>
    <col min="5" max="5" width="32.5703125" style="7" customWidth="1"/>
    <col min="6" max="6" width="26.28515625" style="7" customWidth="1"/>
    <col min="7" max="9" width="18.42578125" style="7" customWidth="1"/>
    <col min="10" max="10" width="32.7109375" style="7" customWidth="1"/>
    <col min="11" max="11" width="15.28515625" style="7" bestFit="1" customWidth="1"/>
    <col min="12" max="13" width="17.7109375" style="7" customWidth="1"/>
    <col min="14" max="14" width="23" style="7" customWidth="1"/>
    <col min="15" max="15" width="10.42578125" style="7" customWidth="1"/>
    <col min="16" max="16" width="3.85546875" style="7" bestFit="1" customWidth="1"/>
    <col min="17" max="17" width="10.42578125" style="7" customWidth="1"/>
    <col min="18" max="18" width="30" style="7" bestFit="1" customWidth="1"/>
    <col min="19" max="20" width="13.7109375" style="7" customWidth="1"/>
    <col min="21" max="22" width="10.42578125" style="7" customWidth="1"/>
    <col min="23" max="23" width="7.7109375" style="7" customWidth="1"/>
    <col min="24" max="24" width="54.7109375" style="7" bestFit="1" customWidth="1"/>
    <col min="25" max="25" width="11.7109375" style="7" customWidth="1"/>
    <col min="26" max="26" width="0" style="7" hidden="1" customWidth="1"/>
    <col min="27" max="16384" width="9.140625" style="7" hidden="1"/>
  </cols>
  <sheetData>
    <row r="1" spans="2:24">
      <c r="Q1" s="122" t="s">
        <v>46</v>
      </c>
      <c r="R1" s="123"/>
      <c r="S1" s="123"/>
      <c r="T1" s="123"/>
      <c r="U1" s="124"/>
    </row>
    <row r="2" spans="2:24" ht="31.5" customHeight="1">
      <c r="B2" s="1" t="s">
        <v>32</v>
      </c>
      <c r="L2" s="85"/>
      <c r="M2" s="85"/>
      <c r="N2" s="85"/>
      <c r="P2" s="125" t="s">
        <v>47</v>
      </c>
      <c r="Q2" s="126">
        <v>0</v>
      </c>
      <c r="R2" s="127" t="s">
        <v>48</v>
      </c>
      <c r="S2" s="127"/>
      <c r="T2" s="127"/>
      <c r="U2" s="127"/>
    </row>
    <row r="3" spans="2:24" ht="17.25" customHeight="1">
      <c r="B3" s="4" t="s">
        <v>49</v>
      </c>
      <c r="J3" s="78" t="s">
        <v>50</v>
      </c>
      <c r="K3" s="79"/>
      <c r="L3" s="122" t="s">
        <v>51</v>
      </c>
      <c r="M3" s="123"/>
      <c r="N3" s="124"/>
      <c r="P3" s="125"/>
      <c r="Q3" s="126">
        <v>1</v>
      </c>
      <c r="R3" s="127" t="s">
        <v>52</v>
      </c>
      <c r="S3" s="127"/>
      <c r="T3" s="127"/>
      <c r="U3" s="127"/>
      <c r="W3" s="128" t="s">
        <v>53</v>
      </c>
      <c r="X3" s="129"/>
    </row>
    <row r="4" spans="2:24" ht="15" customHeight="1">
      <c r="J4" s="80"/>
      <c r="K4" s="81"/>
      <c r="L4" s="130" t="s">
        <v>54</v>
      </c>
      <c r="M4" s="130" t="s">
        <v>55</v>
      </c>
      <c r="N4" s="130" t="s">
        <v>56</v>
      </c>
      <c r="P4" s="125"/>
      <c r="Q4" s="126">
        <v>2</v>
      </c>
      <c r="R4" s="127" t="s">
        <v>57</v>
      </c>
      <c r="S4" s="127"/>
      <c r="T4" s="127"/>
      <c r="U4" s="127"/>
      <c r="W4" s="130" t="s">
        <v>58</v>
      </c>
      <c r="X4" s="130" t="s">
        <v>59</v>
      </c>
    </row>
    <row r="5" spans="2:24" ht="15" customHeight="1">
      <c r="B5" s="76" t="s">
        <v>60</v>
      </c>
      <c r="C5" s="76"/>
      <c r="D5" s="76"/>
      <c r="E5" s="76"/>
      <c r="F5" s="76"/>
      <c r="G5" s="76"/>
      <c r="H5" s="3"/>
      <c r="I5" s="3"/>
      <c r="J5" s="131" t="s">
        <v>61</v>
      </c>
      <c r="K5" s="132" t="s">
        <v>62</v>
      </c>
      <c r="L5" s="133">
        <v>1</v>
      </c>
      <c r="M5" s="133">
        <v>2</v>
      </c>
      <c r="N5" s="133">
        <v>3</v>
      </c>
      <c r="P5" s="125"/>
      <c r="Q5" s="126">
        <v>3</v>
      </c>
      <c r="R5" s="127" t="s">
        <v>63</v>
      </c>
      <c r="S5" s="127"/>
      <c r="T5" s="127"/>
      <c r="U5" s="127"/>
      <c r="W5" s="133">
        <v>1</v>
      </c>
      <c r="X5" s="134" t="s">
        <v>64</v>
      </c>
    </row>
    <row r="6" spans="2:24" ht="15" customHeight="1">
      <c r="B6" s="76"/>
      <c r="C6" s="76"/>
      <c r="D6" s="76"/>
      <c r="E6" s="76"/>
      <c r="F6" s="76"/>
      <c r="G6" s="76"/>
      <c r="H6" s="3"/>
      <c r="I6" s="3"/>
      <c r="J6" s="82"/>
      <c r="K6" s="132" t="s">
        <v>65</v>
      </c>
      <c r="L6" s="133">
        <v>2</v>
      </c>
      <c r="M6" s="133">
        <v>3</v>
      </c>
      <c r="N6" s="135">
        <v>4</v>
      </c>
      <c r="P6" s="125"/>
      <c r="Q6" s="126">
        <v>4</v>
      </c>
      <c r="R6" s="127" t="s">
        <v>66</v>
      </c>
      <c r="S6" s="127"/>
      <c r="T6" s="127"/>
      <c r="U6" s="127"/>
      <c r="W6" s="133">
        <v>2</v>
      </c>
      <c r="X6" s="134" t="s">
        <v>67</v>
      </c>
    </row>
    <row r="7" spans="2:24" ht="15" customHeight="1">
      <c r="B7" s="76"/>
      <c r="C7" s="76"/>
      <c r="D7" s="76"/>
      <c r="E7" s="76"/>
      <c r="F7" s="76"/>
      <c r="G7" s="76"/>
      <c r="H7" s="3"/>
      <c r="I7" s="3"/>
      <c r="J7" s="83"/>
      <c r="K7" s="132" t="s">
        <v>68</v>
      </c>
      <c r="L7" s="133">
        <v>3</v>
      </c>
      <c r="M7" s="135">
        <v>4</v>
      </c>
      <c r="N7" s="135">
        <v>4</v>
      </c>
      <c r="P7" s="125"/>
      <c r="Q7" s="126">
        <v>5</v>
      </c>
      <c r="R7" s="127" t="s">
        <v>69</v>
      </c>
      <c r="S7" s="127"/>
      <c r="T7" s="127"/>
      <c r="U7" s="127"/>
      <c r="W7" s="133">
        <v>3</v>
      </c>
      <c r="X7" s="134" t="s">
        <v>70</v>
      </c>
    </row>
    <row r="8" spans="2:24" ht="26.25" customHeight="1">
      <c r="B8" s="76"/>
      <c r="C8" s="76"/>
      <c r="D8" s="76"/>
      <c r="E8" s="76"/>
      <c r="F8" s="76"/>
      <c r="G8" s="76"/>
      <c r="H8" s="3"/>
      <c r="I8" s="3"/>
      <c r="P8" s="125"/>
      <c r="Q8" s="126">
        <v>6</v>
      </c>
      <c r="R8" s="127" t="s">
        <v>71</v>
      </c>
      <c r="S8" s="127"/>
      <c r="T8" s="127"/>
      <c r="U8" s="127"/>
      <c r="W8" s="135">
        <v>4</v>
      </c>
      <c r="X8" s="134" t="s">
        <v>72</v>
      </c>
    </row>
    <row r="9" spans="2:24" ht="15" customHeight="1">
      <c r="B9" s="76"/>
      <c r="C9" s="76"/>
      <c r="D9" s="76"/>
      <c r="E9" s="76"/>
      <c r="F9" s="76"/>
      <c r="G9" s="76"/>
      <c r="H9" s="3"/>
      <c r="P9" s="125"/>
      <c r="Q9" s="126">
        <v>7</v>
      </c>
      <c r="R9" s="127" t="s">
        <v>73</v>
      </c>
      <c r="S9" s="127"/>
      <c r="T9" s="127"/>
      <c r="U9" s="127"/>
    </row>
    <row r="10" spans="2:24" ht="15" customHeight="1">
      <c r="K10" s="9"/>
      <c r="P10" s="125"/>
      <c r="Q10" s="126">
        <v>8</v>
      </c>
      <c r="R10" s="127" t="s">
        <v>74</v>
      </c>
      <c r="S10" s="127"/>
      <c r="T10" s="127"/>
      <c r="U10" s="127"/>
    </row>
    <row r="11" spans="2:24" s="8" customFormat="1">
      <c r="B11" s="136" t="s">
        <v>35</v>
      </c>
      <c r="C11" s="136" t="s">
        <v>37</v>
      </c>
      <c r="D11" s="136" t="s">
        <v>38</v>
      </c>
      <c r="E11" s="136" t="s">
        <v>75</v>
      </c>
      <c r="F11" s="136" t="s">
        <v>76</v>
      </c>
      <c r="G11" s="137" t="s">
        <v>77</v>
      </c>
      <c r="H11" s="136" t="s">
        <v>47</v>
      </c>
      <c r="I11" s="137" t="s">
        <v>78</v>
      </c>
      <c r="J11" s="138" t="s">
        <v>59</v>
      </c>
      <c r="K11" s="12"/>
      <c r="L11" s="139" t="s">
        <v>21</v>
      </c>
      <c r="M11" s="139"/>
      <c r="N11" s="139"/>
      <c r="P11" s="140"/>
      <c r="Q11" s="141">
        <v>9</v>
      </c>
      <c r="R11" s="142" t="s">
        <v>79</v>
      </c>
      <c r="S11" s="142"/>
      <c r="T11" s="142"/>
      <c r="U11" s="142"/>
      <c r="V11" s="68"/>
      <c r="X11" s="68"/>
    </row>
    <row r="12" spans="2:24" ht="24.95" customHeight="1">
      <c r="B12" s="143" t="s">
        <v>39</v>
      </c>
      <c r="C12" s="143" t="s">
        <v>41</v>
      </c>
      <c r="D12" s="143" t="s">
        <v>43</v>
      </c>
      <c r="E12" s="144" t="s">
        <v>65</v>
      </c>
      <c r="F12" s="144" t="s">
        <v>54</v>
      </c>
      <c r="G12" s="144">
        <f>IFERROR(INDEX($L$5:$N$7,MATCH(E12,$K$5:$K$7,0),MATCH(F12,$L$4:$N$4,0)),"")</f>
        <v>2</v>
      </c>
      <c r="H12" s="145">
        <v>5</v>
      </c>
      <c r="I12" s="144">
        <f>IF(G12&gt;=7,G12,IF(MAX(ROUNDUP(G12*(H12*0.5/7+0.5)^-1,0),G12)&gt;4,4,MAX(ROUNDUP(G12*(H12*0.5/7+0.5)^-1,0),G12)))</f>
        <v>3</v>
      </c>
      <c r="J12" s="146" t="str">
        <f t="shared" ref="J12:J24" si="0">IFERROR(INDEX($X$5:$X$8,MATCH(I12,$W$5:$W$8,0)),"")</f>
        <v>New Technical Challenges</v>
      </c>
      <c r="K12" s="10"/>
      <c r="L12" s="147" t="s">
        <v>80</v>
      </c>
      <c r="M12" s="147"/>
      <c r="N12" s="147"/>
      <c r="O12" s="147"/>
      <c r="P12" s="147"/>
      <c r="Q12" s="147"/>
      <c r="R12" s="147"/>
      <c r="S12" s="147"/>
      <c r="T12" s="147"/>
      <c r="U12" s="147"/>
      <c r="V12" s="147"/>
      <c r="W12" s="147"/>
      <c r="X12" s="74"/>
    </row>
    <row r="13" spans="2:24" ht="24.75" customHeight="1">
      <c r="B13" s="143"/>
      <c r="C13" s="143"/>
      <c r="D13" s="143"/>
      <c r="E13" s="145"/>
      <c r="F13" s="145"/>
      <c r="G13" s="144" t="str">
        <f t="shared" ref="G13:G22" si="1">IFERROR(INDEX($L$5:$N$7,MATCH(E13,$K$5:$K$7,0),MATCH(F13,$L$4:$N$4,0)),"")</f>
        <v/>
      </c>
      <c r="H13" s="145">
        <v>7</v>
      </c>
      <c r="I13" s="144" t="str">
        <f>IF(G13&gt;=7,G13,IF(MAX(ROUNDUP(G13*(H13*0.5/7+0.5)^-1,0),G13)&gt;4,4,MAX(ROUNDUP(G13*(H13*0.5/7+0.5)^-1,0),G13)))</f>
        <v/>
      </c>
      <c r="J13" s="146" t="str">
        <f t="shared" si="0"/>
        <v/>
      </c>
      <c r="K13" s="10"/>
      <c r="L13" s="147"/>
      <c r="M13" s="147"/>
      <c r="N13" s="147"/>
      <c r="O13" s="147"/>
      <c r="P13" s="147"/>
      <c r="Q13" s="147"/>
      <c r="R13" s="147"/>
      <c r="S13" s="147"/>
      <c r="T13" s="147"/>
      <c r="U13" s="147"/>
      <c r="V13" s="147"/>
      <c r="W13" s="147"/>
      <c r="X13" s="74"/>
    </row>
    <row r="14" spans="2:24" ht="24.95" customHeight="1">
      <c r="B14" s="143"/>
      <c r="C14" s="143"/>
      <c r="D14" s="143"/>
      <c r="E14" s="145"/>
      <c r="F14" s="145"/>
      <c r="G14" s="144"/>
      <c r="H14" s="145">
        <v>7</v>
      </c>
      <c r="I14" s="144"/>
      <c r="J14" s="146" t="str">
        <f t="shared" si="0"/>
        <v/>
      </c>
      <c r="K14" s="10"/>
      <c r="L14" s="147"/>
      <c r="M14" s="147"/>
      <c r="N14" s="147"/>
      <c r="O14" s="147"/>
      <c r="P14" s="147"/>
      <c r="Q14" s="147"/>
      <c r="R14" s="147"/>
      <c r="S14" s="147"/>
      <c r="T14" s="147"/>
      <c r="U14" s="147"/>
      <c r="V14" s="147"/>
      <c r="W14" s="147"/>
      <c r="X14" s="74"/>
    </row>
    <row r="15" spans="2:24" ht="24.95" customHeight="1">
      <c r="B15" s="143"/>
      <c r="C15" s="143"/>
      <c r="D15" s="143"/>
      <c r="E15" s="145"/>
      <c r="F15" s="145"/>
      <c r="G15" s="144"/>
      <c r="H15" s="145">
        <v>7</v>
      </c>
      <c r="I15" s="144"/>
      <c r="J15" s="146" t="str">
        <f t="shared" si="0"/>
        <v/>
      </c>
      <c r="K15" s="10"/>
      <c r="L15" s="147"/>
      <c r="M15" s="147"/>
      <c r="N15" s="147"/>
      <c r="O15" s="147"/>
      <c r="P15" s="147"/>
      <c r="Q15" s="147"/>
      <c r="R15" s="147"/>
      <c r="S15" s="147"/>
      <c r="T15" s="147"/>
      <c r="U15" s="147"/>
      <c r="V15" s="147"/>
      <c r="W15" s="147"/>
      <c r="X15" s="74"/>
    </row>
    <row r="16" spans="2:24" ht="24.95" customHeight="1">
      <c r="B16" s="143"/>
      <c r="C16" s="143"/>
      <c r="D16" s="143"/>
      <c r="E16" s="145"/>
      <c r="F16" s="145"/>
      <c r="G16" s="144"/>
      <c r="H16" s="145">
        <v>7</v>
      </c>
      <c r="I16" s="144"/>
      <c r="J16" s="146" t="str">
        <f t="shared" si="0"/>
        <v/>
      </c>
      <c r="K16" s="10"/>
      <c r="L16" s="147"/>
      <c r="M16" s="147"/>
      <c r="N16" s="147"/>
      <c r="O16" s="147"/>
      <c r="P16" s="147"/>
      <c r="Q16" s="147"/>
      <c r="R16" s="147"/>
      <c r="S16" s="147"/>
      <c r="T16" s="147"/>
      <c r="U16" s="147"/>
      <c r="V16" s="147"/>
      <c r="W16" s="147"/>
      <c r="X16" s="74"/>
    </row>
    <row r="17" spans="2:24" ht="24.95" customHeight="1">
      <c r="B17" s="143"/>
      <c r="C17" s="143"/>
      <c r="D17" s="143"/>
      <c r="E17" s="145"/>
      <c r="F17" s="145"/>
      <c r="G17" s="144"/>
      <c r="H17" s="145">
        <v>7</v>
      </c>
      <c r="I17" s="144"/>
      <c r="J17" s="146" t="str">
        <f t="shared" si="0"/>
        <v/>
      </c>
      <c r="K17" s="10"/>
      <c r="L17" s="147"/>
      <c r="M17" s="147"/>
      <c r="N17" s="147"/>
      <c r="O17" s="147"/>
      <c r="P17" s="147"/>
      <c r="Q17" s="147"/>
      <c r="R17" s="147"/>
      <c r="S17" s="147"/>
      <c r="T17" s="147"/>
      <c r="U17" s="147"/>
      <c r="V17" s="147"/>
      <c r="W17" s="147"/>
      <c r="X17" s="74"/>
    </row>
    <row r="18" spans="2:24" ht="24.95" customHeight="1">
      <c r="B18" s="143"/>
      <c r="C18" s="143"/>
      <c r="D18" s="143"/>
      <c r="E18" s="145"/>
      <c r="F18" s="145"/>
      <c r="G18" s="144" t="str">
        <f t="shared" si="1"/>
        <v/>
      </c>
      <c r="H18" s="145">
        <v>7</v>
      </c>
      <c r="I18" s="144" t="str">
        <f t="shared" ref="I18:I22" si="2">IF(G18&gt;=7,G18,IF(MAX(ROUNDUP(G18*(H18*0.5/7+0.5)^-1,0),G18)&gt;4,4,MAX(ROUNDUP(G18*(H18*0.5/7+0.5)^-1,0),G18)))</f>
        <v/>
      </c>
      <c r="J18" s="146" t="str">
        <f t="shared" si="0"/>
        <v/>
      </c>
      <c r="K18" s="10"/>
      <c r="L18" s="147"/>
      <c r="M18" s="147"/>
      <c r="N18" s="147"/>
      <c r="O18" s="147"/>
      <c r="P18" s="147"/>
      <c r="Q18" s="147"/>
      <c r="R18" s="147"/>
      <c r="S18" s="147"/>
      <c r="T18" s="147"/>
      <c r="U18" s="147"/>
      <c r="V18" s="147"/>
      <c r="W18" s="147"/>
      <c r="X18" s="74"/>
    </row>
    <row r="19" spans="2:24" ht="12.75" customHeight="1">
      <c r="B19" s="143"/>
      <c r="C19" s="143"/>
      <c r="D19" s="143"/>
      <c r="E19" s="145"/>
      <c r="F19" s="145"/>
      <c r="G19" s="144" t="str">
        <f t="shared" si="1"/>
        <v/>
      </c>
      <c r="H19" s="145">
        <v>7</v>
      </c>
      <c r="I19" s="144" t="str">
        <f t="shared" si="2"/>
        <v/>
      </c>
      <c r="J19" s="146" t="str">
        <f t="shared" si="0"/>
        <v/>
      </c>
      <c r="K19" s="10"/>
      <c r="L19" s="147"/>
      <c r="M19" s="147"/>
      <c r="N19" s="147"/>
      <c r="O19" s="147"/>
      <c r="P19" s="147"/>
      <c r="Q19" s="147"/>
      <c r="R19" s="147"/>
      <c r="S19" s="147"/>
      <c r="T19" s="147"/>
      <c r="U19" s="147"/>
      <c r="V19" s="147"/>
      <c r="W19" s="147"/>
      <c r="X19" s="74"/>
    </row>
    <row r="20" spans="2:24" ht="24.95" customHeight="1">
      <c r="B20" s="143"/>
      <c r="C20" s="143"/>
      <c r="D20" s="143"/>
      <c r="E20" s="145"/>
      <c r="F20" s="145"/>
      <c r="G20" s="144" t="str">
        <f t="shared" si="1"/>
        <v/>
      </c>
      <c r="H20" s="145">
        <v>7</v>
      </c>
      <c r="I20" s="144" t="str">
        <f t="shared" si="2"/>
        <v/>
      </c>
      <c r="J20" s="146" t="str">
        <f t="shared" si="0"/>
        <v/>
      </c>
      <c r="K20" s="10"/>
      <c r="L20" s="147"/>
      <c r="M20" s="147"/>
      <c r="N20" s="147"/>
      <c r="O20" s="147"/>
      <c r="P20" s="147"/>
      <c r="Q20" s="147"/>
      <c r="R20" s="147"/>
      <c r="S20" s="147"/>
      <c r="T20" s="147"/>
      <c r="U20" s="147"/>
      <c r="V20" s="147"/>
      <c r="W20" s="147"/>
      <c r="X20" s="74"/>
    </row>
    <row r="21" spans="2:24" ht="24.95" customHeight="1">
      <c r="B21" s="143"/>
      <c r="C21" s="143"/>
      <c r="D21" s="143"/>
      <c r="E21" s="145"/>
      <c r="F21" s="145"/>
      <c r="G21" s="144" t="str">
        <f t="shared" si="1"/>
        <v/>
      </c>
      <c r="H21" s="145">
        <v>7</v>
      </c>
      <c r="I21" s="144" t="str">
        <f t="shared" si="2"/>
        <v/>
      </c>
      <c r="J21" s="146" t="str">
        <f t="shared" si="0"/>
        <v/>
      </c>
      <c r="K21" s="10"/>
      <c r="L21" s="147"/>
      <c r="M21" s="147"/>
      <c r="N21" s="147"/>
      <c r="O21" s="147"/>
      <c r="P21" s="147"/>
      <c r="Q21" s="147"/>
      <c r="R21" s="147"/>
      <c r="S21" s="147"/>
      <c r="T21" s="147"/>
      <c r="U21" s="147"/>
      <c r="V21" s="147"/>
      <c r="W21" s="147"/>
      <c r="X21" s="74"/>
    </row>
    <row r="22" spans="2:24" ht="24.95" customHeight="1">
      <c r="B22" s="143"/>
      <c r="C22" s="143"/>
      <c r="D22" s="143"/>
      <c r="E22" s="145"/>
      <c r="F22" s="145"/>
      <c r="G22" s="144" t="str">
        <f t="shared" si="1"/>
        <v/>
      </c>
      <c r="H22" s="145">
        <v>7</v>
      </c>
      <c r="I22" s="144" t="str">
        <f t="shared" si="2"/>
        <v/>
      </c>
      <c r="J22" s="146" t="str">
        <f t="shared" si="0"/>
        <v/>
      </c>
      <c r="K22" s="10"/>
      <c r="L22" s="147"/>
      <c r="M22" s="147"/>
      <c r="N22" s="147"/>
      <c r="O22" s="147"/>
      <c r="P22" s="147"/>
      <c r="Q22" s="147"/>
      <c r="R22" s="147"/>
      <c r="S22" s="147"/>
      <c r="T22" s="147"/>
      <c r="U22" s="147"/>
      <c r="V22" s="147"/>
      <c r="W22" s="147"/>
      <c r="X22" s="74"/>
    </row>
    <row r="23" spans="2:24" ht="24.95" customHeight="1">
      <c r="B23" s="143"/>
      <c r="C23" s="143"/>
      <c r="D23" s="143"/>
      <c r="E23" s="145"/>
      <c r="F23" s="145"/>
      <c r="G23" s="144" t="str">
        <f t="shared" ref="G23" si="3">IFERROR(INDEX($L$5:$N$7,MATCH(E23,$K$5:$K$7,0),MATCH(F23,$L$4:$N$4,0)),"")</f>
        <v/>
      </c>
      <c r="H23" s="145">
        <v>7</v>
      </c>
      <c r="I23" s="144" t="str">
        <f t="shared" ref="I23" si="4">IF(G23&gt;=7,G23,IF(MAX(ROUNDUP(G23*(H23*0.5/7+0.5)^-1,0),G23)&gt;4,4,MAX(ROUNDUP(G23*(H23*0.5/7+0.5)^-1,0),G23)))</f>
        <v/>
      </c>
      <c r="J23" s="146" t="str">
        <f t="shared" si="0"/>
        <v/>
      </c>
      <c r="L23" s="147"/>
      <c r="M23" s="147"/>
      <c r="N23" s="147"/>
      <c r="O23" s="147"/>
      <c r="P23" s="147"/>
      <c r="Q23" s="147"/>
      <c r="R23" s="147"/>
      <c r="S23" s="147"/>
      <c r="T23" s="147"/>
      <c r="U23" s="147"/>
      <c r="V23" s="147"/>
      <c r="W23" s="147"/>
      <c r="X23" s="74"/>
    </row>
    <row r="24" spans="2:24" ht="24.95" customHeight="1">
      <c r="B24" s="148"/>
      <c r="C24" s="148"/>
      <c r="D24" s="148"/>
      <c r="E24" s="149"/>
      <c r="F24" s="149"/>
      <c r="G24" s="150" t="str">
        <f t="shared" ref="G24" si="5">IFERROR(INDEX($L$5:$N$7,MATCH(E24,$K$5:$K$7,0),MATCH(F24,$L$4:$N$4,0)),"")</f>
        <v/>
      </c>
      <c r="H24" s="149">
        <v>7</v>
      </c>
      <c r="I24" s="150" t="str">
        <f t="shared" ref="I24" si="6">IF(G24&gt;=7,G24,IF(MAX(ROUNDUP(G24*(H24*0.5/7+0.5)^-1,0),G24)&gt;4,4,MAX(ROUNDUP(G24*(H24*0.5/7+0.5)^-1,0),G24)))</f>
        <v/>
      </c>
      <c r="J24" s="151" t="str">
        <f t="shared" si="0"/>
        <v/>
      </c>
      <c r="K24" s="152" t="s">
        <v>31</v>
      </c>
      <c r="L24" s="84"/>
      <c r="O24" s="11"/>
      <c r="P24" s="11"/>
      <c r="Q24" s="11"/>
      <c r="R24" s="11"/>
      <c r="S24" s="11"/>
      <c r="T24" s="11"/>
      <c r="U24" s="74"/>
      <c r="V24" s="74"/>
      <c r="W24" s="74"/>
      <c r="X24" s="74"/>
    </row>
    <row r="25" spans="2:24">
      <c r="O25" s="11"/>
      <c r="P25" s="11"/>
      <c r="Q25" s="11"/>
      <c r="R25" s="11"/>
      <c r="S25" s="11"/>
      <c r="T25" s="11"/>
      <c r="U25" s="74"/>
      <c r="V25" s="74"/>
      <c r="W25" s="74"/>
      <c r="X25" s="74"/>
    </row>
    <row r="26" spans="2:24">
      <c r="U26" s="74"/>
      <c r="V26" s="74"/>
      <c r="W26" s="74"/>
      <c r="X26" s="74"/>
    </row>
    <row r="27" spans="2:24">
      <c r="U27" s="74"/>
      <c r="V27" s="74"/>
      <c r="W27" s="74"/>
      <c r="X27" s="74"/>
    </row>
    <row r="28" spans="2:24">
      <c r="U28" s="74"/>
      <c r="V28" s="74"/>
      <c r="W28" s="74"/>
      <c r="X28" s="74"/>
    </row>
    <row r="29" spans="2:24">
      <c r="U29" s="74"/>
      <c r="V29" s="74"/>
      <c r="W29" s="74"/>
      <c r="X29" s="74"/>
    </row>
    <row r="30" spans="2:24">
      <c r="U30" s="74"/>
      <c r="V30" s="74"/>
      <c r="W30" s="74"/>
      <c r="X30" s="74"/>
    </row>
    <row r="31" spans="2:24">
      <c r="U31" s="74"/>
      <c r="V31" s="74"/>
      <c r="W31" s="74"/>
      <c r="X31" s="74"/>
    </row>
    <row r="32" spans="2:24">
      <c r="U32" s="74"/>
      <c r="V32" s="74"/>
      <c r="W32" s="74"/>
      <c r="X32" s="74"/>
    </row>
    <row r="33" spans="21:24">
      <c r="U33" s="74"/>
      <c r="V33" s="74"/>
      <c r="W33" s="74"/>
      <c r="X33" s="74"/>
    </row>
    <row r="34" spans="21:24">
      <c r="U34" s="74"/>
      <c r="V34" s="74"/>
      <c r="W34" s="74"/>
      <c r="X34" s="74"/>
    </row>
    <row r="35" spans="21:24">
      <c r="U35" s="74"/>
      <c r="V35" s="74"/>
      <c r="W35" s="74"/>
      <c r="X35" s="74"/>
    </row>
    <row r="36" spans="21:24">
      <c r="U36" s="74"/>
      <c r="V36" s="74"/>
      <c r="W36" s="74"/>
      <c r="X36" s="74"/>
    </row>
    <row r="37" spans="21:24">
      <c r="U37" s="74"/>
      <c r="V37" s="74"/>
      <c r="W37" s="74"/>
      <c r="X37" s="74"/>
    </row>
    <row r="38" spans="21:24">
      <c r="U38" s="74"/>
      <c r="V38" s="74"/>
      <c r="W38" s="74"/>
      <c r="X38" s="74"/>
    </row>
  </sheetData>
  <sheetProtection algorithmName="SHA-512" hashValue="x+8s3pYclGsVKCAprFKaDx9k7vLN5OM9wnb7e5ZWJ/AvyMc6uUKZpAwRx50PsZkILcmeAO8AjAi2Hn76c2i0Mw==" saltValue="2eYQ4MT+6djdHl1ma7uLSg==" spinCount="100000" sheet="1" formatColumns="0" formatRows="0" insertRows="0" deleteRows="0"/>
  <mergeCells count="21">
    <mergeCell ref="K24:L24"/>
    <mergeCell ref="R9:U9"/>
    <mergeCell ref="R10:U10"/>
    <mergeCell ref="R11:U11"/>
    <mergeCell ref="Q1:U1"/>
    <mergeCell ref="L12:W23"/>
    <mergeCell ref="L11:N11"/>
    <mergeCell ref="R4:U4"/>
    <mergeCell ref="R5:U5"/>
    <mergeCell ref="R6:U6"/>
    <mergeCell ref="R7:U7"/>
    <mergeCell ref="R8:U8"/>
    <mergeCell ref="W3:X3"/>
    <mergeCell ref="R2:U2"/>
    <mergeCell ref="R3:U3"/>
    <mergeCell ref="L2:N2"/>
    <mergeCell ref="J3:K4"/>
    <mergeCell ref="L3:N3"/>
    <mergeCell ref="P2:P11"/>
    <mergeCell ref="B5:G9"/>
    <mergeCell ref="J5:J7"/>
  </mergeCells>
  <conditionalFormatting sqref="L5:N7">
    <cfRule type="cellIs" dxfId="95" priority="59" operator="equal">
      <formula>4</formula>
    </cfRule>
    <cfRule type="cellIs" dxfId="94" priority="60" operator="equal">
      <formula>3</formula>
    </cfRule>
    <cfRule type="cellIs" dxfId="93" priority="61" operator="equal">
      <formula>2</formula>
    </cfRule>
    <cfRule type="cellIs" dxfId="92" priority="62" operator="equal">
      <formula>1</formula>
    </cfRule>
  </conditionalFormatting>
  <conditionalFormatting sqref="G25:I4997">
    <cfRule type="cellIs" dxfId="91" priority="57" operator="equal">
      <formula>4</formula>
    </cfRule>
    <cfRule type="colorScale" priority="58">
      <colorScale>
        <cfvo type="num" val="1"/>
        <cfvo type="num" val="2"/>
        <cfvo type="num" val="3"/>
        <color rgb="FFDCFF5A"/>
        <color rgb="FFFFEB84"/>
        <color rgb="FFFF9632"/>
      </colorScale>
    </cfRule>
  </conditionalFormatting>
  <conditionalFormatting sqref="J25:J4997">
    <cfRule type="cellIs" dxfId="90" priority="47" operator="equal">
      <formula>4</formula>
    </cfRule>
    <cfRule type="colorScale" priority="48">
      <colorScale>
        <cfvo type="num" val="1"/>
        <cfvo type="num" val="2"/>
        <cfvo type="num" val="3"/>
        <color rgb="FFFF3219"/>
        <color rgb="FFFF9632"/>
        <color rgb="FFFFD75F"/>
      </colorScale>
    </cfRule>
  </conditionalFormatting>
  <conditionalFormatting sqref="K12:K22">
    <cfRule type="colorScale" priority="45">
      <colorScale>
        <cfvo type="num" val="1"/>
        <cfvo type="num" val="2"/>
        <cfvo type="num" val="3"/>
        <color rgb="FFCCFF33"/>
        <color rgb="FFFFD75F"/>
        <color rgb="FFFF9632"/>
      </colorScale>
    </cfRule>
    <cfRule type="cellIs" dxfId="89" priority="46" operator="equal">
      <formula>4</formula>
    </cfRule>
  </conditionalFormatting>
  <conditionalFormatting sqref="W5:W8">
    <cfRule type="cellIs" dxfId="88" priority="37" operator="equal">
      <formula>4</formula>
    </cfRule>
    <cfRule type="cellIs" dxfId="87" priority="38" operator="equal">
      <formula>3</formula>
    </cfRule>
    <cfRule type="cellIs" dxfId="86" priority="39" operator="equal">
      <formula>2</formula>
    </cfRule>
    <cfRule type="cellIs" dxfId="85" priority="40" operator="equal">
      <formula>1</formula>
    </cfRule>
  </conditionalFormatting>
  <conditionalFormatting sqref="I12:I22 G12:G22">
    <cfRule type="cellIs" dxfId="84" priority="35" operator="equal">
      <formula>4</formula>
    </cfRule>
    <cfRule type="colorScale" priority="36">
      <colorScale>
        <cfvo type="num" val="1"/>
        <cfvo type="num" val="2"/>
        <cfvo type="num" val="3"/>
        <color rgb="FFDCFF5A"/>
        <color rgb="FFFFD75F"/>
        <color rgb="FFFF9632"/>
      </colorScale>
    </cfRule>
  </conditionalFormatting>
  <conditionalFormatting sqref="G23 I23">
    <cfRule type="cellIs" dxfId="83" priority="21" operator="equal">
      <formula>4</formula>
    </cfRule>
    <cfRule type="colorScale" priority="22">
      <colorScale>
        <cfvo type="num" val="1"/>
        <cfvo type="num" val="2"/>
        <cfvo type="num" val="3"/>
        <color rgb="FFDCFF5A"/>
        <color rgb="FFFFD75F"/>
        <color rgb="FFFF9632"/>
      </colorScale>
    </cfRule>
  </conditionalFormatting>
  <conditionalFormatting sqref="I24 G24">
    <cfRule type="cellIs" dxfId="82" priority="15" operator="equal">
      <formula>4</formula>
    </cfRule>
    <cfRule type="colorScale" priority="16">
      <colorScale>
        <cfvo type="num" val="1"/>
        <cfvo type="num" val="2"/>
        <cfvo type="num" val="3"/>
        <color rgb="FFDCFF5A"/>
        <color rgb="FFFFD75F"/>
        <color rgb="FFFF9632"/>
      </colorScale>
    </cfRule>
  </conditionalFormatting>
  <conditionalFormatting sqref="Q2:Q11 H12:H24">
    <cfRule type="cellIs" dxfId="81" priority="1" operator="equal">
      <formula>9</formula>
    </cfRule>
    <cfRule type="cellIs" dxfId="80" priority="2" operator="equal">
      <formula>8</formula>
    </cfRule>
    <cfRule type="cellIs" dxfId="79" priority="3" operator="equal">
      <formula>7</formula>
    </cfRule>
    <cfRule type="cellIs" dxfId="78" priority="4" operator="equal">
      <formula>6</formula>
    </cfRule>
    <cfRule type="cellIs" dxfId="77" priority="5" operator="equal">
      <formula>5</formula>
    </cfRule>
    <cfRule type="cellIs" dxfId="76" priority="6" operator="equal">
      <formula>4</formula>
    </cfRule>
    <cfRule type="cellIs" dxfId="75" priority="7" operator="equal">
      <formula>3</formula>
    </cfRule>
    <cfRule type="cellIs" dxfId="74" priority="8" operator="equal">
      <formula>2</formula>
    </cfRule>
    <cfRule type="cellIs" dxfId="73" priority="9" operator="equal">
      <formula>1</formula>
    </cfRule>
    <cfRule type="cellIs" dxfId="72" priority="10" operator="equal">
      <formula>0</formula>
    </cfRule>
  </conditionalFormatting>
  <conditionalFormatting sqref="J12:J24">
    <cfRule type="cellIs" dxfId="71" priority="570" operator="equal">
      <formula>$X$8</formula>
    </cfRule>
    <cfRule type="cellIs" dxfId="70" priority="571" operator="equal">
      <formula>$X$7</formula>
    </cfRule>
    <cfRule type="cellIs" dxfId="69" priority="572" operator="equal">
      <formula>$X$6</formula>
    </cfRule>
    <cfRule type="cellIs" dxfId="68" priority="573" operator="equal">
      <formula>$X$5</formula>
    </cfRule>
  </conditionalFormatting>
  <dataValidations count="3">
    <dataValidation type="list" allowBlank="1" showInputMessage="1" showErrorMessage="1" sqref="F12:F24" xr:uid="{5FFC4EB9-2815-4F0C-A501-F2D56E475CB9}">
      <formula1>$L$4:$N$4</formula1>
    </dataValidation>
    <dataValidation type="list" allowBlank="1" showInputMessage="1" showErrorMessage="1" sqref="E12:E24" xr:uid="{61BB8445-2702-4B27-9DA1-77B725013EF4}">
      <formula1>$K$5:$K$7</formula1>
    </dataValidation>
    <dataValidation type="list" allowBlank="1" showInputMessage="1" showErrorMessage="1" sqref="H12:H24" xr:uid="{36DEB621-0143-474B-8715-241AF30A9954}">
      <formula1>$Q$2:$Q$11</formula1>
    </dataValidation>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4F261CF9-853C-43B1-B0EF-02C74C3A1037}">
          <x14:formula1>
            <xm:f>OFFSET(HiddenSheet!$H$2,0,0,HiddenSheet!$J$4,1)</xm:f>
          </x14:formula1>
          <xm:sqref>D12:D24</xm:sqref>
        </x14:dataValidation>
        <x14:dataValidation type="list" allowBlank="1" showInputMessage="1" showErrorMessage="1" xr:uid="{0562C1A2-B9A9-40A6-81E6-C0E3F39A78D0}">
          <x14:formula1>
            <xm:f>OFFSET(HiddenSheet!$G$2,0,0,HiddenSheet!$J$3,1)</xm:f>
          </x14:formula1>
          <xm:sqref>C12:C24</xm:sqref>
        </x14:dataValidation>
        <x14:dataValidation type="list" allowBlank="1" showInputMessage="1" showErrorMessage="1" xr:uid="{F8716870-9579-437D-B30D-05DF6242DED6}">
          <x14:formula1>
            <xm:f>OFFSET(HiddenSheet!$F$2,0,0,HiddenSheet!$J$2,1)</xm:f>
          </x14:formula1>
          <xm:sqref>B12:B24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2:AL956"/>
  <sheetViews>
    <sheetView showGridLines="0" defaultGridColor="0" colorId="8" zoomScaleNormal="100" zoomScaleSheetLayoutView="85" workbookViewId="0">
      <pane ySplit="12" topLeftCell="A13" activePane="bottomLeft" state="frozen"/>
      <selection pane="bottomLeft" activeCell="C10" sqref="C10"/>
    </sheetView>
  </sheetViews>
  <sheetFormatPr defaultColWidth="0" defaultRowHeight="15"/>
  <cols>
    <col min="1" max="1" width="3.28515625" style="10" customWidth="1"/>
    <col min="2" max="2" width="7.28515625" style="14" customWidth="1"/>
    <col min="3" max="3" width="23.85546875" style="14" bestFit="1" customWidth="1"/>
    <col min="4" max="4" width="22.7109375" style="14" bestFit="1" customWidth="1"/>
    <col min="5" max="5" width="20.7109375" style="14" bestFit="1" customWidth="1"/>
    <col min="6" max="6" width="20.7109375" style="14" customWidth="1"/>
    <col min="7" max="7" width="21.42578125" style="14" bestFit="1" customWidth="1"/>
    <col min="8" max="8" width="38.7109375" style="14" bestFit="1" customWidth="1"/>
    <col min="9" max="9" width="32.85546875" style="14" customWidth="1"/>
    <col min="10" max="10" width="9.28515625" style="15" bestFit="1" customWidth="1"/>
    <col min="11" max="11" width="13.140625" style="15" bestFit="1" customWidth="1"/>
    <col min="12" max="12" width="12.28515625" style="15" customWidth="1"/>
    <col min="13" max="13" width="20.28515625" style="8" customWidth="1"/>
    <col min="14" max="14" width="21" style="14" customWidth="1"/>
    <col min="15" max="15" width="18.85546875" style="14" customWidth="1"/>
    <col min="16" max="16" width="76.7109375" style="14" bestFit="1" customWidth="1"/>
    <col min="17" max="17" width="16.28515625" style="14" bestFit="1" customWidth="1"/>
    <col min="18" max="18" width="19" style="14" customWidth="1"/>
    <col min="19" max="19" width="11.85546875" style="14" bestFit="1" customWidth="1"/>
    <col min="20" max="20" width="17" style="10" bestFit="1" customWidth="1"/>
    <col min="21" max="21" width="68.85546875" style="10" bestFit="1" customWidth="1"/>
    <col min="22" max="22" width="21" style="10" customWidth="1"/>
    <col min="23" max="23" width="20.140625" style="10" customWidth="1"/>
    <col min="24" max="26" width="9.28515625" style="10" customWidth="1"/>
    <col min="27" max="34" width="12" style="10" customWidth="1"/>
    <col min="35" max="35" width="21.140625" style="10" bestFit="1" customWidth="1"/>
    <col min="36" max="36" width="29.42578125" style="10" bestFit="1" customWidth="1"/>
    <col min="37" max="37" width="9.28515625" style="10" customWidth="1"/>
    <col min="38" max="38" width="0" style="10" hidden="1" customWidth="1"/>
    <col min="39" max="16384" width="9.28515625" style="10" hidden="1"/>
  </cols>
  <sheetData>
    <row r="2" spans="1:38" ht="28.5" customHeight="1">
      <c r="A2" s="7"/>
      <c r="B2" s="1" t="s">
        <v>32</v>
      </c>
      <c r="M2" s="122" t="s">
        <v>81</v>
      </c>
      <c r="N2" s="123"/>
      <c r="O2" s="123"/>
      <c r="P2" s="123"/>
      <c r="Q2" s="70"/>
      <c r="R2" s="86" t="s">
        <v>82</v>
      </c>
      <c r="S2" s="87"/>
      <c r="T2" s="87"/>
      <c r="U2" s="87"/>
      <c r="V2" s="87"/>
      <c r="X2" s="153" t="s">
        <v>83</v>
      </c>
      <c r="Y2" s="154"/>
      <c r="Z2" s="155"/>
      <c r="AA2" s="156" t="s">
        <v>84</v>
      </c>
      <c r="AB2" s="157"/>
      <c r="AC2" s="157"/>
      <c r="AD2" s="157"/>
      <c r="AE2" s="158"/>
      <c r="AG2" s="159" t="s">
        <v>85</v>
      </c>
      <c r="AH2" s="160"/>
      <c r="AI2" s="161"/>
    </row>
    <row r="3" spans="1:38" ht="15" customHeight="1">
      <c r="A3" s="7"/>
      <c r="B3" s="4" t="s">
        <v>86</v>
      </c>
      <c r="M3" s="130" t="s">
        <v>87</v>
      </c>
      <c r="N3" s="130" t="s">
        <v>88</v>
      </c>
      <c r="O3" s="130" t="s">
        <v>89</v>
      </c>
      <c r="P3" s="162" t="s">
        <v>13</v>
      </c>
      <c r="Q3" s="13"/>
      <c r="R3" s="130" t="s">
        <v>87</v>
      </c>
      <c r="S3" s="130" t="s">
        <v>88</v>
      </c>
      <c r="T3" s="130" t="s">
        <v>89</v>
      </c>
      <c r="U3" s="130" t="s">
        <v>13</v>
      </c>
      <c r="V3" s="130" t="s">
        <v>90</v>
      </c>
      <c r="X3" s="90"/>
      <c r="Y3" s="91"/>
      <c r="Z3" s="92"/>
      <c r="AA3" s="163">
        <v>1</v>
      </c>
      <c r="AB3" s="163">
        <v>2</v>
      </c>
      <c r="AC3" s="163">
        <v>3</v>
      </c>
      <c r="AD3" s="163">
        <v>4</v>
      </c>
      <c r="AE3" s="163">
        <v>5</v>
      </c>
      <c r="AG3" s="130" t="s">
        <v>91</v>
      </c>
      <c r="AH3" s="130"/>
      <c r="AI3" s="164" t="s">
        <v>92</v>
      </c>
      <c r="AL3" s="43"/>
    </row>
    <row r="4" spans="1:38" ht="15" customHeight="1">
      <c r="A4" s="7"/>
      <c r="B4" s="7"/>
      <c r="M4" s="165">
        <v>0</v>
      </c>
      <c r="N4" s="166"/>
      <c r="O4" s="166" t="s">
        <v>93</v>
      </c>
      <c r="P4" s="167" t="s">
        <v>94</v>
      </c>
      <c r="Q4" s="71"/>
      <c r="R4" s="165">
        <v>0</v>
      </c>
      <c r="S4" s="166"/>
      <c r="T4" s="166" t="s">
        <v>95</v>
      </c>
      <c r="U4" s="166" t="s">
        <v>96</v>
      </c>
      <c r="V4" s="166" t="s">
        <v>97</v>
      </c>
      <c r="X4" s="93"/>
      <c r="Y4" s="94"/>
      <c r="Z4" s="95"/>
      <c r="AA4" s="168" t="s">
        <v>98</v>
      </c>
      <c r="AB4" s="168" t="s">
        <v>99</v>
      </c>
      <c r="AC4" s="168" t="s">
        <v>100</v>
      </c>
      <c r="AD4" s="168" t="s">
        <v>101</v>
      </c>
      <c r="AE4" s="163" t="s">
        <v>102</v>
      </c>
      <c r="AG4" s="169" t="s">
        <v>103</v>
      </c>
      <c r="AH4" s="170" t="s">
        <v>104</v>
      </c>
      <c r="AI4" s="171" t="s">
        <v>105</v>
      </c>
      <c r="AL4" s="43"/>
    </row>
    <row r="5" spans="1:38" ht="15" customHeight="1">
      <c r="A5" s="7"/>
      <c r="B5" s="76" t="s">
        <v>106</v>
      </c>
      <c r="C5" s="76"/>
      <c r="D5" s="76"/>
      <c r="E5" s="76"/>
      <c r="F5" s="76"/>
      <c r="G5" s="76"/>
      <c r="H5" s="76"/>
      <c r="I5" s="76"/>
      <c r="J5" s="76"/>
      <c r="K5" s="76"/>
      <c r="L5" s="44"/>
      <c r="M5" s="165">
        <v>1</v>
      </c>
      <c r="N5" s="166" t="s">
        <v>104</v>
      </c>
      <c r="O5" s="166" t="s">
        <v>107</v>
      </c>
      <c r="P5" s="167" t="s">
        <v>108</v>
      </c>
      <c r="Q5" s="71"/>
      <c r="R5" s="165">
        <v>1</v>
      </c>
      <c r="S5" s="166" t="s">
        <v>104</v>
      </c>
      <c r="T5" s="166" t="s">
        <v>109</v>
      </c>
      <c r="U5" s="166" t="s">
        <v>110</v>
      </c>
      <c r="V5" s="166" t="s">
        <v>111</v>
      </c>
      <c r="X5" s="140" t="s">
        <v>112</v>
      </c>
      <c r="Y5" s="172">
        <v>1</v>
      </c>
      <c r="Z5" s="168" t="s">
        <v>98</v>
      </c>
      <c r="AA5" s="173">
        <f t="shared" ref="AA5:AE9" si="0">$Y5*AA$3</f>
        <v>1</v>
      </c>
      <c r="AB5" s="173">
        <f t="shared" si="0"/>
        <v>2</v>
      </c>
      <c r="AC5" s="173">
        <f t="shared" si="0"/>
        <v>3</v>
      </c>
      <c r="AD5" s="173">
        <f t="shared" si="0"/>
        <v>4</v>
      </c>
      <c r="AE5" s="173">
        <f t="shared" si="0"/>
        <v>5</v>
      </c>
      <c r="AG5" s="174" t="s">
        <v>113</v>
      </c>
      <c r="AH5" s="175" t="s">
        <v>114</v>
      </c>
      <c r="AI5" s="176" t="s">
        <v>115</v>
      </c>
      <c r="AL5" s="43"/>
    </row>
    <row r="6" spans="1:38" ht="15" customHeight="1">
      <c r="A6" s="7"/>
      <c r="B6" s="76"/>
      <c r="C6" s="76"/>
      <c r="D6" s="76"/>
      <c r="E6" s="76"/>
      <c r="F6" s="76"/>
      <c r="G6" s="76"/>
      <c r="H6" s="76"/>
      <c r="I6" s="76"/>
      <c r="J6" s="76"/>
      <c r="K6" s="76"/>
      <c r="L6" s="44"/>
      <c r="M6" s="165">
        <v>2</v>
      </c>
      <c r="N6" s="166" t="s">
        <v>116</v>
      </c>
      <c r="O6" s="166" t="s">
        <v>117</v>
      </c>
      <c r="P6" s="167" t="s">
        <v>118</v>
      </c>
      <c r="Q6" s="71"/>
      <c r="R6" s="165">
        <v>2</v>
      </c>
      <c r="S6" s="166" t="s">
        <v>116</v>
      </c>
      <c r="T6" s="166" t="s">
        <v>119</v>
      </c>
      <c r="U6" s="166" t="s">
        <v>120</v>
      </c>
      <c r="V6" s="166" t="s">
        <v>121</v>
      </c>
      <c r="X6" s="88"/>
      <c r="Y6" s="172">
        <v>2</v>
      </c>
      <c r="Z6" s="168" t="s">
        <v>99</v>
      </c>
      <c r="AA6" s="173">
        <f t="shared" si="0"/>
        <v>2</v>
      </c>
      <c r="AB6" s="173">
        <f t="shared" si="0"/>
        <v>4</v>
      </c>
      <c r="AC6" s="173">
        <f t="shared" si="0"/>
        <v>6</v>
      </c>
      <c r="AD6" s="173">
        <f t="shared" si="0"/>
        <v>8</v>
      </c>
      <c r="AE6" s="173">
        <f t="shared" si="0"/>
        <v>10</v>
      </c>
      <c r="AG6" s="177" t="s">
        <v>122</v>
      </c>
      <c r="AH6" s="178" t="s">
        <v>123</v>
      </c>
      <c r="AI6" s="179" t="s">
        <v>124</v>
      </c>
      <c r="AL6" s="43"/>
    </row>
    <row r="7" spans="1:38" ht="15" customHeight="1">
      <c r="A7" s="7"/>
      <c r="B7" s="76"/>
      <c r="C7" s="76"/>
      <c r="D7" s="76"/>
      <c r="E7" s="76"/>
      <c r="F7" s="76"/>
      <c r="G7" s="76"/>
      <c r="H7" s="76"/>
      <c r="I7" s="76"/>
      <c r="J7" s="76"/>
      <c r="K7" s="76"/>
      <c r="L7" s="44"/>
      <c r="M7" s="180">
        <v>3</v>
      </c>
      <c r="N7" s="166" t="s">
        <v>114</v>
      </c>
      <c r="O7" s="166" t="s">
        <v>125</v>
      </c>
      <c r="P7" s="167" t="s">
        <v>126</v>
      </c>
      <c r="Q7" s="71"/>
      <c r="R7" s="180">
        <v>3</v>
      </c>
      <c r="S7" s="166" t="s">
        <v>114</v>
      </c>
      <c r="T7" s="166" t="s">
        <v>127</v>
      </c>
      <c r="U7" s="166" t="s">
        <v>128</v>
      </c>
      <c r="V7" s="166" t="s">
        <v>129</v>
      </c>
      <c r="X7" s="88"/>
      <c r="Y7" s="172">
        <v>3</v>
      </c>
      <c r="Z7" s="168" t="s">
        <v>100</v>
      </c>
      <c r="AA7" s="173">
        <f t="shared" si="0"/>
        <v>3</v>
      </c>
      <c r="AB7" s="173">
        <f t="shared" si="0"/>
        <v>6</v>
      </c>
      <c r="AC7" s="173">
        <f t="shared" si="0"/>
        <v>9</v>
      </c>
      <c r="AD7" s="173">
        <f t="shared" si="0"/>
        <v>12</v>
      </c>
      <c r="AE7" s="173">
        <f t="shared" si="0"/>
        <v>15</v>
      </c>
      <c r="AG7" s="181" t="s">
        <v>130</v>
      </c>
      <c r="AH7" s="182" t="s">
        <v>131</v>
      </c>
      <c r="AI7" s="183" t="s">
        <v>132</v>
      </c>
    </row>
    <row r="8" spans="1:38" ht="15" customHeight="1">
      <c r="A8" s="7"/>
      <c r="B8" s="76"/>
      <c r="C8" s="76"/>
      <c r="D8" s="76"/>
      <c r="E8" s="76"/>
      <c r="F8" s="76"/>
      <c r="G8" s="76"/>
      <c r="H8" s="76"/>
      <c r="I8" s="76"/>
      <c r="J8" s="76"/>
      <c r="K8" s="76"/>
      <c r="L8" s="44"/>
      <c r="M8" s="180">
        <v>4</v>
      </c>
      <c r="N8" s="166" t="s">
        <v>133</v>
      </c>
      <c r="O8" s="166" t="s">
        <v>134</v>
      </c>
      <c r="P8" s="167" t="s">
        <v>135</v>
      </c>
      <c r="Q8" s="71"/>
      <c r="R8" s="180">
        <v>4</v>
      </c>
      <c r="S8" s="166" t="s">
        <v>133</v>
      </c>
      <c r="T8" s="166" t="s">
        <v>136</v>
      </c>
      <c r="U8" s="166" t="s">
        <v>137</v>
      </c>
      <c r="V8" s="166" t="s">
        <v>138</v>
      </c>
      <c r="X8" s="88"/>
      <c r="Y8" s="172">
        <v>4</v>
      </c>
      <c r="Z8" s="163" t="s">
        <v>101</v>
      </c>
      <c r="AA8" s="173">
        <f t="shared" si="0"/>
        <v>4</v>
      </c>
      <c r="AB8" s="173">
        <f t="shared" si="0"/>
        <v>8</v>
      </c>
      <c r="AC8" s="173">
        <f t="shared" si="0"/>
        <v>12</v>
      </c>
      <c r="AD8" s="173">
        <f t="shared" si="0"/>
        <v>16</v>
      </c>
      <c r="AE8" s="173">
        <f t="shared" si="0"/>
        <v>20</v>
      </c>
    </row>
    <row r="9" spans="1:38" ht="15" customHeight="1">
      <c r="A9" s="7"/>
      <c r="B9" s="76"/>
      <c r="C9" s="76"/>
      <c r="D9" s="76"/>
      <c r="E9" s="76"/>
      <c r="F9" s="76"/>
      <c r="G9" s="76"/>
      <c r="H9" s="76"/>
      <c r="I9" s="76"/>
      <c r="J9" s="76"/>
      <c r="K9" s="76"/>
      <c r="L9" s="44"/>
      <c r="M9" s="180">
        <v>5</v>
      </c>
      <c r="N9" s="166" t="s">
        <v>123</v>
      </c>
      <c r="O9" s="166" t="s">
        <v>139</v>
      </c>
      <c r="P9" s="167" t="s">
        <v>140</v>
      </c>
      <c r="Q9" s="71"/>
      <c r="R9" s="180">
        <v>5</v>
      </c>
      <c r="S9" s="166" t="s">
        <v>123</v>
      </c>
      <c r="T9" s="166" t="s">
        <v>141</v>
      </c>
      <c r="U9" s="166" t="s">
        <v>142</v>
      </c>
      <c r="V9" s="166" t="s">
        <v>143</v>
      </c>
      <c r="X9" s="89"/>
      <c r="Y9" s="172">
        <v>5</v>
      </c>
      <c r="Z9" s="163" t="s">
        <v>102</v>
      </c>
      <c r="AA9" s="173">
        <f t="shared" si="0"/>
        <v>5</v>
      </c>
      <c r="AB9" s="173">
        <f t="shared" si="0"/>
        <v>10</v>
      </c>
      <c r="AC9" s="173">
        <f t="shared" si="0"/>
        <v>15</v>
      </c>
      <c r="AD9" s="173">
        <f t="shared" si="0"/>
        <v>20</v>
      </c>
      <c r="AE9" s="173">
        <f t="shared" si="0"/>
        <v>25</v>
      </c>
    </row>
    <row r="10" spans="1:38" ht="15" customHeight="1">
      <c r="A10" s="7"/>
      <c r="B10" s="7"/>
    </row>
    <row r="11" spans="1:38" s="45" customFormat="1" ht="18" customHeight="1">
      <c r="B11" s="184" t="s">
        <v>17</v>
      </c>
      <c r="C11" s="184" t="s">
        <v>35</v>
      </c>
      <c r="D11" s="184" t="s">
        <v>37</v>
      </c>
      <c r="E11" s="184" t="s">
        <v>144</v>
      </c>
      <c r="F11" s="185" t="s">
        <v>145</v>
      </c>
      <c r="G11" s="186"/>
      <c r="H11" s="184" t="s">
        <v>146</v>
      </c>
      <c r="I11" s="184" t="s">
        <v>147</v>
      </c>
      <c r="J11" s="106" t="s">
        <v>148</v>
      </c>
      <c r="K11" s="106"/>
      <c r="L11" s="106"/>
      <c r="M11" s="106" t="s">
        <v>149</v>
      </c>
      <c r="N11" s="184" t="s">
        <v>150</v>
      </c>
      <c r="O11" s="184" t="s">
        <v>151</v>
      </c>
      <c r="P11" s="184" t="s">
        <v>152</v>
      </c>
      <c r="Q11" s="184" t="s">
        <v>153</v>
      </c>
      <c r="R11" s="184"/>
      <c r="S11" s="184"/>
    </row>
    <row r="12" spans="1:38" s="46" customFormat="1" ht="25.5" customHeight="1">
      <c r="B12" s="184"/>
      <c r="C12" s="184"/>
      <c r="D12" s="184"/>
      <c r="E12" s="184"/>
      <c r="F12" s="118" t="s">
        <v>154</v>
      </c>
      <c r="G12" s="118" t="s">
        <v>155</v>
      </c>
      <c r="H12" s="184"/>
      <c r="I12" s="184"/>
      <c r="J12" s="118" t="s">
        <v>112</v>
      </c>
      <c r="K12" s="118" t="s">
        <v>84</v>
      </c>
      <c r="L12" s="118" t="s">
        <v>156</v>
      </c>
      <c r="M12" s="106"/>
      <c r="N12" s="184"/>
      <c r="O12" s="184"/>
      <c r="P12" s="184"/>
      <c r="Q12" s="118" t="s">
        <v>112</v>
      </c>
      <c r="R12" s="118" t="s">
        <v>84</v>
      </c>
      <c r="S12" s="118" t="s">
        <v>156</v>
      </c>
      <c r="Z12" s="68"/>
      <c r="AA12" s="68"/>
      <c r="AB12" s="106" t="s">
        <v>21</v>
      </c>
      <c r="AC12" s="106"/>
      <c r="AD12" s="106"/>
      <c r="AE12" s="106"/>
      <c r="AF12" s="106"/>
      <c r="AG12" s="106"/>
      <c r="AH12" s="106"/>
      <c r="AK12" s="47"/>
    </row>
    <row r="13" spans="1:38" s="16" customFormat="1" ht="47.25" customHeight="1">
      <c r="B13" s="187" t="s">
        <v>157</v>
      </c>
      <c r="C13" s="116" t="s">
        <v>39</v>
      </c>
      <c r="D13" s="116" t="s">
        <v>41</v>
      </c>
      <c r="E13" s="116" t="s">
        <v>43</v>
      </c>
      <c r="F13" s="116" t="s">
        <v>158</v>
      </c>
      <c r="G13" s="121" t="s">
        <v>159</v>
      </c>
      <c r="H13" s="188" t="s">
        <v>160</v>
      </c>
      <c r="I13" s="188" t="s">
        <v>161</v>
      </c>
      <c r="J13" s="187">
        <v>5</v>
      </c>
      <c r="K13" s="187">
        <v>2</v>
      </c>
      <c r="L13" s="189" t="str">
        <f>IF(J13*K13&lt;=4,"Low",IF(AND(J13*K13&gt;4,J13*K13&lt;=9),"Medium",IF(AND(J13*K13&gt;9,J13*K13&lt;=19),"High","Critical")))</f>
        <v>High</v>
      </c>
      <c r="M13" s="187" t="s">
        <v>162</v>
      </c>
      <c r="N13" s="121" t="s">
        <v>163</v>
      </c>
      <c r="O13" s="121" t="s">
        <v>164</v>
      </c>
      <c r="P13" s="190" t="s">
        <v>165</v>
      </c>
      <c r="Q13" s="187">
        <v>5</v>
      </c>
      <c r="R13" s="187">
        <v>1</v>
      </c>
      <c r="S13" s="189" t="str">
        <f>IF(Q13*R13&lt;=4,"Low",IF(AND(Q13*R13&gt;4,Q13*R13&lt;=9),"Medium",IF(AND(Q13*R13&gt;9,Q13*R13&lt;=19),"High","Critical")))</f>
        <v>Medium</v>
      </c>
      <c r="Z13" s="11"/>
      <c r="AA13" s="11"/>
      <c r="AB13" s="107" t="s">
        <v>166</v>
      </c>
      <c r="AC13" s="108"/>
      <c r="AD13" s="108"/>
      <c r="AE13" s="108"/>
      <c r="AF13" s="108"/>
      <c r="AG13" s="108"/>
      <c r="AH13" s="108"/>
      <c r="AK13" s="17"/>
    </row>
    <row r="14" spans="1:38" s="16" customFormat="1" ht="24.95" customHeight="1">
      <c r="B14" s="187"/>
      <c r="C14" s="116"/>
      <c r="D14" s="116"/>
      <c r="E14" s="116"/>
      <c r="F14" s="116"/>
      <c r="G14" s="121"/>
      <c r="H14" s="188"/>
      <c r="I14" s="188"/>
      <c r="J14" s="187"/>
      <c r="K14" s="187"/>
      <c r="L14" s="189" t="str">
        <f>IF(J14*K14&lt;=4,"Low",IF(AND(J14*K14&gt;4,J14*K14&lt;=9),"Medium",IF(AND(J14*K14&gt;9,J14*K14&lt;=19),"High","Critical")))</f>
        <v>Low</v>
      </c>
      <c r="M14" s="187"/>
      <c r="N14" s="121"/>
      <c r="O14" s="121"/>
      <c r="P14" s="191"/>
      <c r="Q14" s="187"/>
      <c r="R14" s="187"/>
      <c r="S14" s="189" t="str">
        <f>IF(Q14*R14&lt;=4,"Low",IF(AND(Q14*R14&gt;4,Q14*R14&lt;=9),"Medium",IF(AND(Q14*R14&gt;9,Q14*R14&lt;=19),"High","Critical")))</f>
        <v>Low</v>
      </c>
      <c r="Y14" s="11"/>
      <c r="Z14" s="11"/>
      <c r="AA14" s="11"/>
      <c r="AB14" s="75"/>
      <c r="AC14" s="75"/>
      <c r="AD14" s="75"/>
      <c r="AE14" s="75"/>
      <c r="AF14" s="75"/>
      <c r="AG14" s="75"/>
      <c r="AH14" s="75"/>
      <c r="AK14" s="17"/>
    </row>
    <row r="15" spans="1:38" s="16" customFormat="1" ht="24.95" customHeight="1">
      <c r="B15" s="187"/>
      <c r="C15" s="116"/>
      <c r="D15" s="116"/>
      <c r="E15" s="116"/>
      <c r="F15" s="116"/>
      <c r="G15" s="121"/>
      <c r="H15" s="188"/>
      <c r="I15" s="188"/>
      <c r="J15" s="187"/>
      <c r="K15" s="187"/>
      <c r="L15" s="189" t="str">
        <f>IF(J15*K15&lt;=4,"Low",IF(AND(J15*K15&gt;4,J15*K15&lt;=9),"Medium",IF(AND(J15*K15&gt;9,J15*K15&lt;=19),"High","Critical")))</f>
        <v>Low</v>
      </c>
      <c r="M15" s="187"/>
      <c r="N15" s="121"/>
      <c r="O15" s="121"/>
      <c r="P15" s="191"/>
      <c r="Q15" s="187"/>
      <c r="R15" s="187"/>
      <c r="S15" s="189" t="str">
        <f t="shared" ref="S15:S40" si="1">IF(Q15*R15&lt;=4,"Low",IF(AND(Q15*R15&gt;4,Q15*R15&lt;=9),"Medium",IF(AND(Q15*R15&gt;9,Q15*R15&lt;=19),"High","Critical")))</f>
        <v>Low</v>
      </c>
      <c r="Y15" s="11"/>
      <c r="Z15" s="11"/>
      <c r="AA15" s="11"/>
      <c r="AB15" s="75"/>
      <c r="AC15" s="75"/>
      <c r="AD15" s="75"/>
      <c r="AE15" s="75"/>
      <c r="AF15" s="75"/>
      <c r="AG15" s="75"/>
      <c r="AH15" s="75"/>
      <c r="AK15" s="17"/>
    </row>
    <row r="16" spans="1:38" s="16" customFormat="1" ht="24.95" customHeight="1">
      <c r="B16" s="187"/>
      <c r="C16" s="116"/>
      <c r="D16" s="116"/>
      <c r="E16" s="116"/>
      <c r="F16" s="116"/>
      <c r="G16" s="121"/>
      <c r="H16" s="188"/>
      <c r="I16" s="188"/>
      <c r="J16" s="187"/>
      <c r="K16" s="187"/>
      <c r="L16" s="189" t="str">
        <f>IF(J16*K16&lt;=4,"Low",IF(AND(J16*K16&gt;4,J16*K16&lt;=9),"Medium",IF(AND(J16*K16&gt;9,J16*K16&lt;=19),"High","Critical")))</f>
        <v>Low</v>
      </c>
      <c r="M16" s="187"/>
      <c r="N16" s="121"/>
      <c r="O16" s="121"/>
      <c r="P16" s="191"/>
      <c r="Q16" s="187"/>
      <c r="R16" s="187"/>
      <c r="S16" s="189" t="str">
        <f t="shared" si="1"/>
        <v>Low</v>
      </c>
      <c r="Y16" s="11"/>
      <c r="Z16" s="11"/>
      <c r="AA16" s="11"/>
      <c r="AB16" s="75"/>
      <c r="AC16" s="75"/>
      <c r="AD16" s="75"/>
      <c r="AE16" s="75"/>
      <c r="AF16" s="75"/>
      <c r="AG16" s="75"/>
      <c r="AH16" s="75"/>
      <c r="AK16" s="17"/>
    </row>
    <row r="17" spans="2:37" s="16" customFormat="1" ht="24.95" customHeight="1">
      <c r="B17" s="187"/>
      <c r="C17" s="116"/>
      <c r="D17" s="116"/>
      <c r="E17" s="116"/>
      <c r="F17" s="116"/>
      <c r="G17" s="121"/>
      <c r="H17" s="188"/>
      <c r="I17" s="188"/>
      <c r="J17" s="187"/>
      <c r="K17" s="187"/>
      <c r="L17" s="189" t="str">
        <f t="shared" ref="L17:L40" si="2">IF(J17*K17&lt;=4,"Low",IF(AND(J17*K17&gt;4,J17*K17&lt;=9),"Medium",IF(AND(J17*K17&gt;9,J17*K17&lt;=19),"High","Critical")))</f>
        <v>Low</v>
      </c>
      <c r="M17" s="187"/>
      <c r="N17" s="121"/>
      <c r="O17" s="121"/>
      <c r="P17" s="191"/>
      <c r="Q17" s="187"/>
      <c r="R17" s="187"/>
      <c r="S17" s="189" t="str">
        <f t="shared" si="1"/>
        <v>Low</v>
      </c>
      <c r="Y17" s="11"/>
      <c r="Z17" s="11"/>
      <c r="AA17" s="11"/>
      <c r="AB17" s="75"/>
      <c r="AC17" s="75"/>
      <c r="AD17" s="75"/>
      <c r="AE17" s="75"/>
      <c r="AF17" s="75"/>
      <c r="AG17" s="75"/>
      <c r="AH17" s="75"/>
      <c r="AK17" s="17"/>
    </row>
    <row r="18" spans="2:37" s="16" customFormat="1" ht="24.95" customHeight="1">
      <c r="B18" s="187"/>
      <c r="C18" s="116"/>
      <c r="D18" s="116"/>
      <c r="E18" s="116"/>
      <c r="F18" s="116"/>
      <c r="G18" s="121"/>
      <c r="H18" s="192"/>
      <c r="I18" s="188"/>
      <c r="J18" s="187"/>
      <c r="K18" s="187"/>
      <c r="L18" s="189" t="str">
        <f t="shared" si="2"/>
        <v>Low</v>
      </c>
      <c r="M18" s="187"/>
      <c r="N18" s="121"/>
      <c r="O18" s="121"/>
      <c r="P18" s="191"/>
      <c r="Q18" s="187"/>
      <c r="R18" s="187"/>
      <c r="S18" s="189" t="str">
        <f t="shared" si="1"/>
        <v>Low</v>
      </c>
      <c r="Y18" s="11"/>
      <c r="Z18" s="11"/>
      <c r="AA18" s="11"/>
      <c r="AB18" s="75"/>
      <c r="AC18" s="75"/>
      <c r="AD18" s="75"/>
      <c r="AE18" s="75"/>
      <c r="AF18" s="75"/>
      <c r="AG18" s="75"/>
      <c r="AH18" s="75"/>
      <c r="AK18" s="17"/>
    </row>
    <row r="19" spans="2:37" s="16" customFormat="1" ht="24.95" customHeight="1">
      <c r="B19" s="187"/>
      <c r="C19" s="116"/>
      <c r="D19" s="116"/>
      <c r="E19" s="116"/>
      <c r="F19" s="116"/>
      <c r="G19" s="121"/>
      <c r="H19" s="192"/>
      <c r="I19" s="188"/>
      <c r="J19" s="187"/>
      <c r="K19" s="187"/>
      <c r="L19" s="189" t="str">
        <f t="shared" si="2"/>
        <v>Low</v>
      </c>
      <c r="M19" s="187"/>
      <c r="N19" s="121"/>
      <c r="O19" s="121"/>
      <c r="P19" s="191"/>
      <c r="Q19" s="187"/>
      <c r="R19" s="187"/>
      <c r="S19" s="189" t="str">
        <f t="shared" si="1"/>
        <v>Low</v>
      </c>
      <c r="Y19" s="11"/>
      <c r="Z19" s="11"/>
      <c r="AA19" s="11"/>
      <c r="AB19" s="75"/>
      <c r="AC19" s="75"/>
      <c r="AD19" s="75"/>
      <c r="AE19" s="75"/>
      <c r="AF19" s="75"/>
      <c r="AG19" s="75"/>
      <c r="AH19" s="75"/>
      <c r="AK19" s="17"/>
    </row>
    <row r="20" spans="2:37" s="16" customFormat="1" ht="24.95" customHeight="1">
      <c r="B20" s="187"/>
      <c r="C20" s="116"/>
      <c r="D20" s="116"/>
      <c r="E20" s="116"/>
      <c r="F20" s="116"/>
      <c r="G20" s="121"/>
      <c r="H20" s="192"/>
      <c r="I20" s="188"/>
      <c r="J20" s="187"/>
      <c r="K20" s="187"/>
      <c r="L20" s="189" t="str">
        <f t="shared" si="2"/>
        <v>Low</v>
      </c>
      <c r="M20" s="187"/>
      <c r="N20" s="121"/>
      <c r="O20" s="121"/>
      <c r="P20" s="191"/>
      <c r="Q20" s="187"/>
      <c r="R20" s="187"/>
      <c r="S20" s="189" t="str">
        <f t="shared" si="1"/>
        <v>Low</v>
      </c>
      <c r="Y20" s="11"/>
      <c r="Z20" s="11"/>
      <c r="AA20" s="11"/>
      <c r="AB20" s="75"/>
      <c r="AC20" s="75"/>
      <c r="AD20" s="75"/>
      <c r="AE20" s="75"/>
      <c r="AF20" s="75"/>
      <c r="AG20" s="75"/>
      <c r="AH20" s="75"/>
      <c r="AK20" s="17"/>
    </row>
    <row r="21" spans="2:37" s="16" customFormat="1" ht="24.95" customHeight="1">
      <c r="B21" s="187"/>
      <c r="C21" s="116"/>
      <c r="D21" s="116"/>
      <c r="E21" s="116"/>
      <c r="F21" s="116"/>
      <c r="G21" s="121"/>
      <c r="H21" s="188"/>
      <c r="I21" s="188"/>
      <c r="J21" s="187"/>
      <c r="K21" s="187"/>
      <c r="L21" s="189" t="str">
        <f t="shared" si="2"/>
        <v>Low</v>
      </c>
      <c r="M21" s="187"/>
      <c r="N21" s="121"/>
      <c r="O21" s="121"/>
      <c r="P21" s="191"/>
      <c r="Q21" s="187"/>
      <c r="R21" s="187"/>
      <c r="S21" s="189" t="str">
        <f t="shared" si="1"/>
        <v>Low</v>
      </c>
      <c r="Y21" s="11"/>
      <c r="Z21" s="11"/>
      <c r="AA21" s="11"/>
      <c r="AB21" s="75"/>
      <c r="AC21" s="75"/>
      <c r="AD21" s="75"/>
      <c r="AE21" s="75"/>
      <c r="AF21" s="75"/>
      <c r="AG21" s="75"/>
      <c r="AH21" s="75"/>
      <c r="AK21" s="17"/>
    </row>
    <row r="22" spans="2:37" s="16" customFormat="1" ht="24.95" customHeight="1">
      <c r="B22" s="187"/>
      <c r="C22" s="116"/>
      <c r="D22" s="116"/>
      <c r="E22" s="116"/>
      <c r="F22" s="116"/>
      <c r="G22" s="121"/>
      <c r="H22" s="188"/>
      <c r="I22" s="188"/>
      <c r="J22" s="187"/>
      <c r="K22" s="187"/>
      <c r="L22" s="189" t="str">
        <f t="shared" si="2"/>
        <v>Low</v>
      </c>
      <c r="M22" s="187"/>
      <c r="N22" s="121"/>
      <c r="O22" s="121"/>
      <c r="P22" s="191"/>
      <c r="Q22" s="187"/>
      <c r="R22" s="187"/>
      <c r="S22" s="189" t="str">
        <f t="shared" si="1"/>
        <v>Low</v>
      </c>
      <c r="Y22" s="11"/>
      <c r="Z22" s="11"/>
      <c r="AA22" s="11"/>
      <c r="AB22" s="75"/>
      <c r="AC22" s="75"/>
      <c r="AD22" s="75"/>
      <c r="AE22" s="75"/>
      <c r="AF22" s="75"/>
      <c r="AG22" s="75"/>
      <c r="AH22" s="75"/>
      <c r="AK22" s="17"/>
    </row>
    <row r="23" spans="2:37" s="16" customFormat="1" ht="24.95" customHeight="1">
      <c r="B23" s="187"/>
      <c r="C23" s="116"/>
      <c r="D23" s="116"/>
      <c r="E23" s="116"/>
      <c r="F23" s="116"/>
      <c r="G23" s="121"/>
      <c r="H23" s="192"/>
      <c r="I23" s="188"/>
      <c r="J23" s="187"/>
      <c r="K23" s="187"/>
      <c r="L23" s="189" t="str">
        <f t="shared" si="2"/>
        <v>Low</v>
      </c>
      <c r="M23" s="187"/>
      <c r="N23" s="121"/>
      <c r="O23" s="121"/>
      <c r="P23" s="191"/>
      <c r="Q23" s="187"/>
      <c r="R23" s="187"/>
      <c r="S23" s="189" t="str">
        <f t="shared" si="1"/>
        <v>Low</v>
      </c>
      <c r="Y23" s="11"/>
      <c r="Z23" s="11"/>
      <c r="AA23" s="11"/>
      <c r="AB23" s="75"/>
      <c r="AC23" s="75"/>
      <c r="AD23" s="75"/>
      <c r="AE23" s="75"/>
      <c r="AF23" s="75"/>
      <c r="AG23" s="75"/>
      <c r="AH23" s="75"/>
      <c r="AK23" s="17"/>
    </row>
    <row r="24" spans="2:37" s="16" customFormat="1" ht="24.95" customHeight="1">
      <c r="B24" s="187"/>
      <c r="C24" s="116"/>
      <c r="D24" s="116"/>
      <c r="E24" s="116"/>
      <c r="F24" s="116"/>
      <c r="G24" s="121"/>
      <c r="H24" s="193"/>
      <c r="I24" s="188"/>
      <c r="J24" s="187"/>
      <c r="K24" s="187"/>
      <c r="L24" s="189" t="str">
        <f t="shared" si="2"/>
        <v>Low</v>
      </c>
      <c r="M24" s="187"/>
      <c r="N24" s="121"/>
      <c r="O24" s="121"/>
      <c r="P24" s="191"/>
      <c r="Q24" s="187"/>
      <c r="R24" s="187"/>
      <c r="S24" s="189" t="str">
        <f t="shared" si="1"/>
        <v>Low</v>
      </c>
      <c r="Y24" s="11"/>
      <c r="Z24" s="11"/>
      <c r="AA24" s="11"/>
      <c r="AB24" s="75"/>
      <c r="AC24" s="75"/>
      <c r="AD24" s="75"/>
      <c r="AE24" s="75"/>
      <c r="AF24" s="75"/>
      <c r="AG24" s="75"/>
      <c r="AH24" s="75"/>
      <c r="AK24" s="17"/>
    </row>
    <row r="25" spans="2:37" s="16" customFormat="1" ht="24.95" customHeight="1">
      <c r="B25" s="187"/>
      <c r="C25" s="116"/>
      <c r="D25" s="116"/>
      <c r="E25" s="116"/>
      <c r="F25" s="116"/>
      <c r="G25" s="121"/>
      <c r="H25" s="192"/>
      <c r="I25" s="188"/>
      <c r="J25" s="187"/>
      <c r="K25" s="187"/>
      <c r="L25" s="189" t="str">
        <f t="shared" si="2"/>
        <v>Low</v>
      </c>
      <c r="M25" s="187"/>
      <c r="N25" s="121"/>
      <c r="O25" s="121"/>
      <c r="P25" s="191"/>
      <c r="Q25" s="187"/>
      <c r="R25" s="187"/>
      <c r="S25" s="189" t="str">
        <f t="shared" si="1"/>
        <v>Low</v>
      </c>
      <c r="Y25" s="11"/>
      <c r="Z25" s="11"/>
      <c r="AA25" s="11"/>
      <c r="AB25" s="75"/>
      <c r="AC25" s="75"/>
      <c r="AD25" s="75"/>
      <c r="AE25" s="75"/>
      <c r="AF25" s="75"/>
      <c r="AG25" s="75"/>
      <c r="AH25" s="75"/>
      <c r="AK25" s="17"/>
    </row>
    <row r="26" spans="2:37" s="16" customFormat="1" ht="24.95" customHeight="1">
      <c r="B26" s="187"/>
      <c r="C26" s="116"/>
      <c r="D26" s="116"/>
      <c r="E26" s="116"/>
      <c r="F26" s="116"/>
      <c r="G26" s="121"/>
      <c r="H26" s="193"/>
      <c r="I26" s="188"/>
      <c r="J26" s="187"/>
      <c r="K26" s="187"/>
      <c r="L26" s="189" t="str">
        <f t="shared" si="2"/>
        <v>Low</v>
      </c>
      <c r="M26" s="187"/>
      <c r="N26" s="121"/>
      <c r="O26" s="121"/>
      <c r="P26" s="191"/>
      <c r="Q26" s="187"/>
      <c r="R26" s="187"/>
      <c r="S26" s="189" t="str">
        <f t="shared" si="1"/>
        <v>Low</v>
      </c>
      <c r="Y26" s="11"/>
      <c r="Z26" s="11"/>
      <c r="AA26" s="11"/>
      <c r="AB26" s="75"/>
      <c r="AC26" s="75"/>
      <c r="AD26" s="75"/>
      <c r="AE26" s="75"/>
      <c r="AF26" s="75"/>
      <c r="AG26" s="75"/>
      <c r="AH26" s="75"/>
      <c r="AK26" s="17"/>
    </row>
    <row r="27" spans="2:37" s="16" customFormat="1" ht="24.95" customHeight="1">
      <c r="B27" s="187"/>
      <c r="C27" s="116"/>
      <c r="D27" s="116"/>
      <c r="E27" s="116"/>
      <c r="F27" s="116"/>
      <c r="G27" s="121"/>
      <c r="H27" s="193"/>
      <c r="I27" s="188"/>
      <c r="J27" s="187"/>
      <c r="K27" s="187"/>
      <c r="L27" s="189" t="str">
        <f t="shared" si="2"/>
        <v>Low</v>
      </c>
      <c r="M27" s="187"/>
      <c r="N27" s="121"/>
      <c r="O27" s="121"/>
      <c r="P27" s="191"/>
      <c r="Q27" s="187"/>
      <c r="R27" s="187"/>
      <c r="S27" s="189" t="str">
        <f t="shared" si="1"/>
        <v>Low</v>
      </c>
      <c r="Y27" s="11"/>
      <c r="Z27" s="11"/>
      <c r="AA27" s="11"/>
      <c r="AB27" s="75"/>
      <c r="AC27" s="75"/>
      <c r="AD27" s="75"/>
      <c r="AE27" s="75"/>
      <c r="AF27" s="75"/>
      <c r="AG27" s="75"/>
      <c r="AH27" s="75"/>
    </row>
    <row r="28" spans="2:37" s="16" customFormat="1" ht="24.95" customHeight="1">
      <c r="B28" s="187"/>
      <c r="C28" s="116"/>
      <c r="D28" s="116"/>
      <c r="E28" s="116"/>
      <c r="F28" s="116"/>
      <c r="G28" s="121"/>
      <c r="H28" s="193"/>
      <c r="I28" s="188"/>
      <c r="J28" s="187"/>
      <c r="K28" s="187"/>
      <c r="L28" s="189" t="str">
        <f t="shared" si="2"/>
        <v>Low</v>
      </c>
      <c r="M28" s="187"/>
      <c r="N28" s="121"/>
      <c r="O28" s="121"/>
      <c r="P28" s="191"/>
      <c r="Q28" s="187"/>
      <c r="R28" s="187"/>
      <c r="S28" s="189" t="str">
        <f t="shared" si="1"/>
        <v>Low</v>
      </c>
      <c r="Y28" s="11"/>
      <c r="Z28" s="11"/>
      <c r="AA28" s="11"/>
      <c r="AB28" s="75"/>
      <c r="AC28" s="75"/>
      <c r="AD28" s="75"/>
      <c r="AE28" s="75"/>
      <c r="AF28" s="75"/>
      <c r="AG28" s="75"/>
      <c r="AH28" s="75"/>
    </row>
    <row r="29" spans="2:37" s="16" customFormat="1" ht="24.95" customHeight="1">
      <c r="B29" s="187"/>
      <c r="C29" s="116"/>
      <c r="D29" s="116"/>
      <c r="E29" s="116"/>
      <c r="F29" s="116"/>
      <c r="G29" s="121"/>
      <c r="H29" s="188"/>
      <c r="I29" s="188"/>
      <c r="J29" s="187"/>
      <c r="K29" s="187"/>
      <c r="L29" s="189" t="str">
        <f t="shared" si="2"/>
        <v>Low</v>
      </c>
      <c r="M29" s="187"/>
      <c r="N29" s="121"/>
      <c r="O29" s="121"/>
      <c r="P29" s="191"/>
      <c r="Q29" s="187"/>
      <c r="R29" s="187"/>
      <c r="S29" s="189" t="str">
        <f t="shared" si="1"/>
        <v>Low</v>
      </c>
      <c r="Y29" s="11"/>
      <c r="Z29" s="11"/>
      <c r="AA29" s="11"/>
      <c r="AB29" s="75"/>
      <c r="AC29" s="75"/>
      <c r="AD29" s="75"/>
      <c r="AE29" s="75"/>
      <c r="AF29" s="75"/>
      <c r="AG29" s="75"/>
      <c r="AH29" s="75"/>
    </row>
    <row r="30" spans="2:37" s="16" customFormat="1" ht="24.95" customHeight="1">
      <c r="B30" s="187"/>
      <c r="C30" s="116"/>
      <c r="D30" s="116"/>
      <c r="E30" s="116"/>
      <c r="F30" s="116"/>
      <c r="G30" s="121"/>
      <c r="H30" s="188"/>
      <c r="I30" s="188"/>
      <c r="J30" s="187"/>
      <c r="K30" s="187"/>
      <c r="L30" s="189" t="str">
        <f t="shared" si="2"/>
        <v>Low</v>
      </c>
      <c r="M30" s="187"/>
      <c r="N30" s="121"/>
      <c r="O30" s="121"/>
      <c r="P30" s="191"/>
      <c r="Q30" s="187"/>
      <c r="R30" s="187"/>
      <c r="S30" s="189" t="str">
        <f t="shared" si="1"/>
        <v>Low</v>
      </c>
      <c r="Y30" s="11"/>
      <c r="Z30" s="11"/>
      <c r="AA30" s="11"/>
      <c r="AB30" s="75"/>
      <c r="AC30" s="75"/>
      <c r="AD30" s="75"/>
      <c r="AE30" s="75"/>
      <c r="AF30" s="75"/>
      <c r="AG30" s="75"/>
      <c r="AH30" s="75"/>
    </row>
    <row r="31" spans="2:37" s="16" customFormat="1" ht="24.95" customHeight="1">
      <c r="B31" s="187"/>
      <c r="C31" s="116"/>
      <c r="D31" s="116"/>
      <c r="E31" s="116"/>
      <c r="F31" s="116"/>
      <c r="G31" s="121"/>
      <c r="H31" s="188"/>
      <c r="I31" s="188"/>
      <c r="J31" s="187"/>
      <c r="K31" s="187"/>
      <c r="L31" s="189" t="str">
        <f t="shared" si="2"/>
        <v>Low</v>
      </c>
      <c r="M31" s="187"/>
      <c r="N31" s="121"/>
      <c r="O31" s="121"/>
      <c r="P31" s="191"/>
      <c r="Q31" s="187"/>
      <c r="R31" s="187"/>
      <c r="S31" s="189" t="str">
        <f t="shared" si="1"/>
        <v>Low</v>
      </c>
      <c r="Y31" s="11"/>
      <c r="Z31" s="11"/>
      <c r="AA31" s="11"/>
      <c r="AB31" s="75"/>
      <c r="AC31" s="75"/>
      <c r="AD31" s="75"/>
      <c r="AE31" s="75"/>
      <c r="AF31" s="75"/>
      <c r="AG31" s="75"/>
      <c r="AH31" s="75"/>
    </row>
    <row r="32" spans="2:37" s="16" customFormat="1" ht="24.95" customHeight="1">
      <c r="B32" s="187"/>
      <c r="C32" s="116"/>
      <c r="D32" s="116"/>
      <c r="E32" s="116"/>
      <c r="F32" s="116"/>
      <c r="G32" s="121"/>
      <c r="H32" s="188"/>
      <c r="I32" s="188"/>
      <c r="J32" s="187"/>
      <c r="K32" s="187"/>
      <c r="L32" s="189" t="str">
        <f t="shared" si="2"/>
        <v>Low</v>
      </c>
      <c r="M32" s="187"/>
      <c r="N32" s="121"/>
      <c r="O32" s="121"/>
      <c r="P32" s="191"/>
      <c r="Q32" s="187"/>
      <c r="R32" s="187"/>
      <c r="S32" s="189" t="str">
        <f t="shared" si="1"/>
        <v>Low</v>
      </c>
      <c r="Y32" s="11"/>
      <c r="Z32" s="11"/>
      <c r="AA32" s="11"/>
      <c r="AB32" s="75"/>
      <c r="AC32" s="75"/>
      <c r="AD32" s="75"/>
      <c r="AE32" s="75"/>
      <c r="AF32" s="75"/>
      <c r="AG32" s="75"/>
      <c r="AH32" s="75"/>
    </row>
    <row r="33" spans="2:34" s="16" customFormat="1" ht="24.95" customHeight="1">
      <c r="B33" s="187"/>
      <c r="C33" s="116"/>
      <c r="D33" s="116"/>
      <c r="E33" s="116"/>
      <c r="F33" s="116"/>
      <c r="G33" s="121"/>
      <c r="H33" s="188"/>
      <c r="I33" s="188"/>
      <c r="J33" s="187"/>
      <c r="K33" s="187"/>
      <c r="L33" s="189" t="str">
        <f t="shared" si="2"/>
        <v>Low</v>
      </c>
      <c r="M33" s="187"/>
      <c r="N33" s="121"/>
      <c r="O33" s="121"/>
      <c r="P33" s="191"/>
      <c r="Q33" s="187"/>
      <c r="R33" s="187"/>
      <c r="S33" s="189" t="str">
        <f t="shared" si="1"/>
        <v>Low</v>
      </c>
      <c r="Y33" s="11"/>
      <c r="Z33" s="11"/>
      <c r="AA33" s="11"/>
      <c r="AB33" s="75"/>
      <c r="AC33" s="75"/>
      <c r="AD33" s="75"/>
      <c r="AE33" s="75"/>
      <c r="AF33" s="75"/>
      <c r="AG33" s="75"/>
      <c r="AH33" s="75"/>
    </row>
    <row r="34" spans="2:34" s="16" customFormat="1" ht="24.95" customHeight="1">
      <c r="B34" s="187"/>
      <c r="C34" s="116"/>
      <c r="D34" s="116"/>
      <c r="E34" s="116"/>
      <c r="F34" s="116"/>
      <c r="G34" s="121"/>
      <c r="H34" s="188"/>
      <c r="I34" s="194"/>
      <c r="J34" s="187"/>
      <c r="K34" s="187"/>
      <c r="L34" s="189" t="str">
        <f t="shared" si="2"/>
        <v>Low</v>
      </c>
      <c r="M34" s="187"/>
      <c r="N34" s="121"/>
      <c r="O34" s="121"/>
      <c r="P34" s="191"/>
      <c r="Q34" s="187"/>
      <c r="R34" s="187"/>
      <c r="S34" s="189" t="str">
        <f t="shared" si="1"/>
        <v>Low</v>
      </c>
      <c r="Y34" s="11"/>
      <c r="Z34" s="11"/>
      <c r="AA34" s="11"/>
      <c r="AB34" s="75"/>
      <c r="AC34" s="75"/>
      <c r="AD34" s="75"/>
      <c r="AE34" s="75"/>
      <c r="AF34" s="75"/>
      <c r="AG34" s="75"/>
      <c r="AH34" s="75"/>
    </row>
    <row r="35" spans="2:34" s="16" customFormat="1" ht="24.95" customHeight="1">
      <c r="B35" s="187"/>
      <c r="C35" s="116"/>
      <c r="D35" s="116"/>
      <c r="E35" s="116"/>
      <c r="F35" s="116"/>
      <c r="G35" s="121"/>
      <c r="H35" s="188"/>
      <c r="I35" s="194"/>
      <c r="J35" s="187"/>
      <c r="K35" s="187"/>
      <c r="L35" s="189" t="str">
        <f t="shared" si="2"/>
        <v>Low</v>
      </c>
      <c r="M35" s="187"/>
      <c r="N35" s="121"/>
      <c r="O35" s="121"/>
      <c r="P35" s="191"/>
      <c r="Q35" s="187"/>
      <c r="R35" s="187"/>
      <c r="S35" s="189" t="str">
        <f t="shared" si="1"/>
        <v>Low</v>
      </c>
      <c r="Y35" s="11"/>
      <c r="Z35" s="11"/>
      <c r="AA35" s="11"/>
      <c r="AB35" s="11"/>
      <c r="AC35" s="11"/>
      <c r="AD35" s="11"/>
      <c r="AE35" s="11"/>
      <c r="AF35" s="11"/>
      <c r="AG35" s="11"/>
      <c r="AH35" s="11"/>
    </row>
    <row r="36" spans="2:34" s="16" customFormat="1" ht="24.95" customHeight="1">
      <c r="B36" s="187"/>
      <c r="C36" s="116"/>
      <c r="D36" s="116"/>
      <c r="E36" s="116"/>
      <c r="F36" s="116"/>
      <c r="G36" s="121"/>
      <c r="H36" s="188"/>
      <c r="I36" s="194"/>
      <c r="J36" s="187"/>
      <c r="K36" s="187"/>
      <c r="L36" s="189" t="str">
        <f t="shared" si="2"/>
        <v>Low</v>
      </c>
      <c r="M36" s="187"/>
      <c r="N36" s="121"/>
      <c r="O36" s="121"/>
      <c r="P36" s="191"/>
      <c r="Q36" s="187"/>
      <c r="R36" s="187"/>
      <c r="S36" s="189" t="str">
        <f t="shared" si="1"/>
        <v>Low</v>
      </c>
      <c r="Y36" s="11"/>
      <c r="Z36" s="11"/>
      <c r="AA36" s="11"/>
      <c r="AB36" s="11"/>
      <c r="AC36" s="11"/>
      <c r="AD36" s="11"/>
      <c r="AE36" s="11"/>
      <c r="AF36" s="11"/>
      <c r="AG36" s="11"/>
      <c r="AH36" s="11"/>
    </row>
    <row r="37" spans="2:34" s="16" customFormat="1" ht="24.95" customHeight="1">
      <c r="B37" s="187"/>
      <c r="C37" s="116"/>
      <c r="D37" s="116"/>
      <c r="E37" s="116"/>
      <c r="F37" s="116"/>
      <c r="G37" s="121"/>
      <c r="H37" s="188"/>
      <c r="I37" s="194"/>
      <c r="J37" s="187"/>
      <c r="K37" s="187"/>
      <c r="L37" s="189" t="str">
        <f t="shared" si="2"/>
        <v>Low</v>
      </c>
      <c r="M37" s="187"/>
      <c r="N37" s="121"/>
      <c r="O37" s="121"/>
      <c r="P37" s="191"/>
      <c r="Q37" s="187"/>
      <c r="R37" s="187"/>
      <c r="S37" s="189" t="str">
        <f t="shared" si="1"/>
        <v>Low</v>
      </c>
      <c r="Y37" s="11"/>
      <c r="Z37" s="11"/>
      <c r="AA37" s="11"/>
      <c r="AB37" s="11"/>
      <c r="AC37" s="11"/>
      <c r="AD37" s="11"/>
      <c r="AE37" s="11"/>
      <c r="AF37" s="11"/>
      <c r="AG37" s="11"/>
      <c r="AH37" s="11"/>
    </row>
    <row r="38" spans="2:34" s="16" customFormat="1" ht="24.95" customHeight="1">
      <c r="B38" s="187"/>
      <c r="C38" s="116"/>
      <c r="D38" s="116"/>
      <c r="E38" s="116"/>
      <c r="F38" s="116"/>
      <c r="G38" s="121"/>
      <c r="H38" s="188"/>
      <c r="I38" s="194"/>
      <c r="J38" s="187"/>
      <c r="K38" s="187"/>
      <c r="L38" s="189" t="str">
        <f t="shared" si="2"/>
        <v>Low</v>
      </c>
      <c r="M38" s="187"/>
      <c r="N38" s="121"/>
      <c r="O38" s="121"/>
      <c r="P38" s="191"/>
      <c r="Q38" s="187"/>
      <c r="R38" s="187"/>
      <c r="S38" s="189" t="str">
        <f t="shared" si="1"/>
        <v>Low</v>
      </c>
      <c r="Y38" s="11"/>
      <c r="Z38" s="11"/>
      <c r="AA38" s="11"/>
      <c r="AB38" s="11"/>
      <c r="AC38" s="11"/>
      <c r="AD38" s="11"/>
      <c r="AE38" s="11"/>
      <c r="AF38" s="11"/>
      <c r="AG38" s="11"/>
      <c r="AH38" s="11"/>
    </row>
    <row r="39" spans="2:34" s="16" customFormat="1" ht="24.95" customHeight="1">
      <c r="B39" s="187"/>
      <c r="C39" s="116"/>
      <c r="D39" s="116"/>
      <c r="E39" s="116"/>
      <c r="F39" s="116"/>
      <c r="G39" s="121"/>
      <c r="H39" s="188"/>
      <c r="I39" s="194"/>
      <c r="J39" s="187"/>
      <c r="K39" s="187"/>
      <c r="L39" s="189" t="str">
        <f t="shared" si="2"/>
        <v>Low</v>
      </c>
      <c r="M39" s="187"/>
      <c r="N39" s="121"/>
      <c r="O39" s="121"/>
      <c r="P39" s="191"/>
      <c r="Q39" s="187"/>
      <c r="R39" s="187"/>
      <c r="S39" s="189" t="str">
        <f t="shared" si="1"/>
        <v>Low</v>
      </c>
      <c r="Y39" s="11"/>
      <c r="Z39" s="11"/>
      <c r="AA39" s="11"/>
      <c r="AB39" s="11"/>
      <c r="AC39" s="11"/>
      <c r="AD39" s="11"/>
      <c r="AE39" s="11"/>
      <c r="AF39" s="11"/>
      <c r="AG39" s="11"/>
      <c r="AH39" s="11"/>
    </row>
    <row r="40" spans="2:34" s="16" customFormat="1" ht="24.95" customHeight="1">
      <c r="B40" s="187"/>
      <c r="C40" s="116"/>
      <c r="D40" s="116"/>
      <c r="E40" s="116"/>
      <c r="F40" s="116"/>
      <c r="G40" s="121"/>
      <c r="H40" s="188"/>
      <c r="I40" s="194"/>
      <c r="J40" s="187"/>
      <c r="K40" s="187"/>
      <c r="L40" s="189" t="str">
        <f t="shared" si="2"/>
        <v>Low</v>
      </c>
      <c r="M40" s="187"/>
      <c r="N40" s="121"/>
      <c r="O40" s="121"/>
      <c r="P40" s="191"/>
      <c r="Q40" s="187"/>
      <c r="R40" s="187"/>
      <c r="S40" s="189" t="str">
        <f t="shared" si="1"/>
        <v>Low</v>
      </c>
      <c r="T40" s="117" t="s">
        <v>31</v>
      </c>
      <c r="U40" s="117"/>
      <c r="Y40" s="11"/>
      <c r="Z40" s="11"/>
      <c r="AA40" s="11"/>
      <c r="AB40" s="11"/>
      <c r="AC40" s="11"/>
      <c r="AD40" s="11"/>
      <c r="AE40" s="11"/>
      <c r="AF40" s="11"/>
      <c r="AG40" s="11"/>
      <c r="AH40" s="11"/>
    </row>
    <row r="41" spans="2:34" s="21" customFormat="1">
      <c r="B41" s="18"/>
      <c r="C41" s="18"/>
      <c r="D41" s="18"/>
      <c r="E41" s="18"/>
      <c r="F41" s="18"/>
      <c r="G41" s="19"/>
      <c r="H41" s="19"/>
      <c r="I41" s="19"/>
      <c r="J41" s="15"/>
      <c r="K41" s="15"/>
      <c r="L41" s="15"/>
      <c r="M41" s="20"/>
      <c r="N41" s="14"/>
      <c r="O41" s="19"/>
      <c r="P41" s="19"/>
      <c r="Q41" s="14"/>
      <c r="R41" s="14"/>
      <c r="S41" s="14"/>
      <c r="Y41" s="11"/>
      <c r="Z41" s="11"/>
      <c r="AA41" s="11"/>
      <c r="AB41" s="11"/>
      <c r="AC41" s="11"/>
      <c r="AD41" s="11"/>
      <c r="AE41" s="11"/>
      <c r="AF41" s="11"/>
      <c r="AG41" s="11"/>
      <c r="AH41" s="11"/>
    </row>
    <row r="42" spans="2:34" s="21" customFormat="1">
      <c r="B42" s="18"/>
      <c r="C42" s="18"/>
      <c r="D42" s="18"/>
      <c r="E42" s="18"/>
      <c r="F42" s="18"/>
      <c r="G42" s="19"/>
      <c r="H42" s="19"/>
      <c r="I42" s="19"/>
      <c r="J42" s="15"/>
      <c r="K42" s="15"/>
      <c r="L42" s="15"/>
      <c r="M42" s="20"/>
      <c r="N42" s="14"/>
      <c r="O42" s="19"/>
      <c r="P42" s="19"/>
      <c r="Q42" s="14"/>
      <c r="R42" s="14"/>
      <c r="S42" s="14"/>
      <c r="Y42" s="11"/>
      <c r="Z42" s="11"/>
      <c r="AA42" s="11"/>
      <c r="AB42" s="11"/>
      <c r="AC42" s="11"/>
      <c r="AD42" s="11"/>
      <c r="AE42" s="11"/>
      <c r="AF42" s="11"/>
      <c r="AG42" s="11"/>
      <c r="AH42" s="11"/>
    </row>
    <row r="43" spans="2:34" s="21" customFormat="1">
      <c r="B43" s="18"/>
      <c r="C43" s="18"/>
      <c r="D43" s="18"/>
      <c r="E43" s="18"/>
      <c r="F43" s="18"/>
      <c r="G43" s="19"/>
      <c r="H43" s="19"/>
      <c r="I43" s="19"/>
      <c r="J43" s="15"/>
      <c r="K43" s="15"/>
      <c r="L43" s="15"/>
      <c r="M43" s="20"/>
      <c r="N43" s="14"/>
      <c r="O43" s="19"/>
      <c r="P43" s="19"/>
      <c r="Q43" s="14"/>
      <c r="R43" s="14"/>
      <c r="S43" s="14"/>
      <c r="Y43" s="11"/>
      <c r="Z43" s="11"/>
      <c r="AA43" s="11"/>
      <c r="AB43" s="11"/>
      <c r="AC43" s="11"/>
      <c r="AD43" s="11"/>
      <c r="AE43" s="11"/>
      <c r="AF43" s="11"/>
      <c r="AG43" s="11"/>
      <c r="AH43" s="11"/>
    </row>
    <row r="44" spans="2:34" s="21" customFormat="1">
      <c r="B44" s="18"/>
      <c r="C44" s="18"/>
      <c r="D44" s="18"/>
      <c r="E44" s="18"/>
      <c r="F44" s="18"/>
      <c r="G44" s="19"/>
      <c r="H44" s="19"/>
      <c r="I44" s="19"/>
      <c r="J44" s="15"/>
      <c r="K44" s="15"/>
      <c r="L44" s="15"/>
      <c r="M44" s="20"/>
      <c r="N44" s="14"/>
      <c r="O44" s="19"/>
      <c r="P44" s="19"/>
      <c r="Q44" s="14"/>
      <c r="R44" s="14"/>
      <c r="S44" s="14"/>
      <c r="Y44" s="11"/>
      <c r="Z44" s="11"/>
      <c r="AA44" s="11"/>
      <c r="AB44" s="11"/>
      <c r="AC44" s="11"/>
      <c r="AD44" s="11"/>
      <c r="AE44" s="11"/>
      <c r="AF44" s="11"/>
      <c r="AG44" s="11"/>
      <c r="AH44" s="11"/>
    </row>
    <row r="45" spans="2:34" s="21" customFormat="1">
      <c r="B45" s="18"/>
      <c r="C45" s="18"/>
      <c r="D45" s="18"/>
      <c r="E45" s="18"/>
      <c r="F45" s="18"/>
      <c r="G45" s="19"/>
      <c r="H45" s="19"/>
      <c r="I45" s="19"/>
      <c r="J45" s="15"/>
      <c r="K45" s="15"/>
      <c r="L45" s="15"/>
      <c r="M45" s="20"/>
      <c r="N45" s="14"/>
      <c r="O45" s="19"/>
      <c r="P45" s="19"/>
      <c r="Q45" s="14"/>
      <c r="R45" s="14"/>
      <c r="S45" s="14"/>
      <c r="Y45" s="11"/>
      <c r="Z45" s="11"/>
      <c r="AA45" s="11"/>
      <c r="AB45" s="11"/>
      <c r="AC45" s="11"/>
      <c r="AD45" s="11"/>
      <c r="AE45" s="11"/>
      <c r="AF45" s="11"/>
      <c r="AG45" s="11"/>
      <c r="AH45" s="11"/>
    </row>
    <row r="46" spans="2:34" s="21" customFormat="1">
      <c r="B46" s="18"/>
      <c r="C46" s="18"/>
      <c r="D46" s="18"/>
      <c r="E46" s="18"/>
      <c r="F46" s="18"/>
      <c r="G46" s="19"/>
      <c r="H46" s="19"/>
      <c r="I46" s="19"/>
      <c r="J46" s="15"/>
      <c r="K46" s="15"/>
      <c r="L46" s="15"/>
      <c r="M46" s="20"/>
      <c r="N46" s="14"/>
      <c r="O46" s="19"/>
      <c r="P46" s="19"/>
      <c r="Q46" s="14"/>
      <c r="R46" s="14"/>
      <c r="S46" s="14"/>
      <c r="Y46" s="11"/>
      <c r="Z46" s="11"/>
      <c r="AA46" s="11"/>
      <c r="AB46" s="11"/>
      <c r="AC46" s="11"/>
      <c r="AD46" s="11"/>
      <c r="AE46" s="11"/>
      <c r="AF46" s="11"/>
      <c r="AG46" s="11"/>
      <c r="AH46" s="11"/>
    </row>
    <row r="47" spans="2:34" s="21" customFormat="1">
      <c r="B47" s="18"/>
      <c r="C47" s="18"/>
      <c r="D47" s="18"/>
      <c r="E47" s="18"/>
      <c r="F47" s="18"/>
      <c r="G47" s="19"/>
      <c r="H47" s="19"/>
      <c r="I47" s="19"/>
      <c r="J47" s="15"/>
      <c r="K47" s="15"/>
      <c r="L47" s="15"/>
      <c r="M47" s="20"/>
      <c r="N47" s="14"/>
      <c r="O47" s="19"/>
      <c r="P47" s="19"/>
      <c r="Q47" s="14"/>
      <c r="R47" s="14"/>
      <c r="S47" s="14"/>
      <c r="Y47" s="11"/>
      <c r="Z47" s="11"/>
      <c r="AA47" s="11"/>
      <c r="AB47" s="11"/>
      <c r="AC47" s="11"/>
      <c r="AD47" s="11"/>
      <c r="AE47" s="11"/>
      <c r="AF47" s="11"/>
      <c r="AG47" s="11"/>
      <c r="AH47" s="11"/>
    </row>
    <row r="48" spans="2:34" s="21" customFormat="1">
      <c r="B48" s="18"/>
      <c r="C48" s="18"/>
      <c r="D48" s="18"/>
      <c r="E48" s="18"/>
      <c r="F48" s="18"/>
      <c r="G48" s="19"/>
      <c r="H48" s="19"/>
      <c r="I48" s="19"/>
      <c r="J48" s="15"/>
      <c r="K48" s="15"/>
      <c r="L48" s="15"/>
      <c r="M48" s="20"/>
      <c r="N48" s="14"/>
      <c r="O48" s="19"/>
      <c r="P48" s="19"/>
      <c r="Q48" s="14"/>
      <c r="R48" s="14"/>
      <c r="S48" s="14"/>
      <c r="Y48" s="11"/>
      <c r="Z48" s="11"/>
      <c r="AA48" s="11"/>
      <c r="AB48" s="11"/>
      <c r="AC48" s="11"/>
      <c r="AD48" s="11"/>
      <c r="AE48" s="11"/>
      <c r="AF48" s="11"/>
      <c r="AG48" s="11"/>
      <c r="AH48" s="11"/>
    </row>
    <row r="49" spans="2:34" s="21" customFormat="1">
      <c r="B49" s="18"/>
      <c r="C49" s="18"/>
      <c r="D49" s="18"/>
      <c r="E49" s="18"/>
      <c r="F49" s="18"/>
      <c r="G49" s="19"/>
      <c r="H49" s="19"/>
      <c r="I49" s="19"/>
      <c r="J49" s="15"/>
      <c r="K49" s="15"/>
      <c r="L49" s="15"/>
      <c r="M49" s="20"/>
      <c r="N49" s="14"/>
      <c r="O49" s="19"/>
      <c r="P49" s="19"/>
      <c r="Q49" s="14"/>
      <c r="R49" s="14"/>
      <c r="S49" s="14"/>
      <c r="Y49" s="11"/>
      <c r="Z49" s="11"/>
      <c r="AA49" s="11"/>
      <c r="AB49" s="11"/>
      <c r="AC49" s="11"/>
      <c r="AD49" s="11"/>
      <c r="AE49" s="11"/>
      <c r="AF49" s="11"/>
      <c r="AG49" s="11"/>
      <c r="AH49" s="11"/>
    </row>
    <row r="50" spans="2:34" s="21" customFormat="1">
      <c r="B50" s="18"/>
      <c r="C50" s="18"/>
      <c r="D50" s="18"/>
      <c r="E50" s="18"/>
      <c r="F50" s="18"/>
      <c r="G50" s="19"/>
      <c r="H50" s="19"/>
      <c r="I50" s="19"/>
      <c r="J50" s="15"/>
      <c r="K50" s="15"/>
      <c r="L50" s="15"/>
      <c r="M50" s="20"/>
      <c r="N50" s="14"/>
      <c r="O50" s="19"/>
      <c r="P50" s="19"/>
      <c r="Q50" s="14"/>
      <c r="R50" s="14"/>
      <c r="S50" s="14"/>
      <c r="Y50" s="11"/>
      <c r="Z50" s="11"/>
      <c r="AA50" s="11"/>
      <c r="AB50" s="11"/>
      <c r="AC50" s="11"/>
      <c r="AD50" s="11"/>
      <c r="AE50" s="11"/>
      <c r="AF50" s="11"/>
      <c r="AG50" s="11"/>
      <c r="AH50" s="11"/>
    </row>
    <row r="51" spans="2:34" s="21" customFormat="1">
      <c r="B51" s="18"/>
      <c r="C51" s="18"/>
      <c r="D51" s="18"/>
      <c r="E51" s="18"/>
      <c r="F51" s="18"/>
      <c r="G51" s="19"/>
      <c r="H51" s="19"/>
      <c r="I51" s="19"/>
      <c r="J51" s="15"/>
      <c r="K51" s="15"/>
      <c r="L51" s="15"/>
      <c r="M51" s="20"/>
      <c r="N51" s="14"/>
      <c r="O51" s="19"/>
      <c r="P51" s="19"/>
      <c r="Q51" s="14"/>
      <c r="R51" s="14"/>
      <c r="S51" s="14"/>
      <c r="Y51" s="11"/>
      <c r="Z51" s="11"/>
      <c r="AA51" s="11"/>
      <c r="AB51" s="11"/>
      <c r="AC51" s="11"/>
      <c r="AD51" s="11"/>
      <c r="AE51" s="11"/>
      <c r="AF51" s="11"/>
      <c r="AG51" s="11"/>
      <c r="AH51" s="11"/>
    </row>
    <row r="52" spans="2:34" s="21" customFormat="1">
      <c r="B52" s="18"/>
      <c r="C52" s="18"/>
      <c r="D52" s="18"/>
      <c r="E52" s="18"/>
      <c r="F52" s="18"/>
      <c r="G52" s="19"/>
      <c r="H52" s="19"/>
      <c r="I52" s="19"/>
      <c r="J52" s="15"/>
      <c r="K52" s="15"/>
      <c r="L52" s="15"/>
      <c r="M52" s="20"/>
      <c r="N52" s="14"/>
      <c r="O52" s="19"/>
      <c r="P52" s="19"/>
      <c r="Q52" s="14"/>
      <c r="R52" s="14"/>
      <c r="S52" s="14"/>
      <c r="Y52" s="11"/>
      <c r="Z52" s="11"/>
      <c r="AA52" s="11"/>
      <c r="AB52" s="11"/>
      <c r="AC52" s="11"/>
      <c r="AD52" s="11"/>
      <c r="AE52" s="11"/>
      <c r="AF52" s="11"/>
      <c r="AG52" s="11"/>
      <c r="AH52" s="11"/>
    </row>
    <row r="53" spans="2:34" s="21" customFormat="1">
      <c r="B53" s="18"/>
      <c r="C53" s="18"/>
      <c r="D53" s="18"/>
      <c r="E53" s="18"/>
      <c r="F53" s="18"/>
      <c r="G53" s="19"/>
      <c r="H53" s="19"/>
      <c r="I53" s="19"/>
      <c r="J53" s="15"/>
      <c r="K53" s="15"/>
      <c r="L53" s="15"/>
      <c r="M53" s="20"/>
      <c r="N53" s="14"/>
      <c r="O53" s="19"/>
      <c r="P53" s="19"/>
      <c r="Q53" s="14"/>
      <c r="R53" s="14"/>
      <c r="S53" s="14"/>
      <c r="Y53" s="11"/>
      <c r="Z53" s="11"/>
      <c r="AA53" s="11"/>
      <c r="AB53" s="11"/>
      <c r="AC53" s="11"/>
      <c r="AD53" s="11"/>
      <c r="AE53" s="11"/>
      <c r="AF53" s="11"/>
      <c r="AG53" s="11"/>
      <c r="AH53" s="11"/>
    </row>
    <row r="54" spans="2:34" s="21" customFormat="1">
      <c r="B54" s="18"/>
      <c r="C54" s="22"/>
      <c r="D54" s="22"/>
      <c r="E54" s="22"/>
      <c r="F54" s="22"/>
      <c r="G54" s="19"/>
      <c r="H54" s="19"/>
      <c r="I54" s="19"/>
      <c r="J54" s="15"/>
      <c r="K54" s="15"/>
      <c r="L54" s="15"/>
      <c r="M54" s="20"/>
      <c r="N54" s="14"/>
      <c r="O54" s="19"/>
      <c r="P54" s="19"/>
      <c r="Q54" s="14"/>
      <c r="R54" s="14"/>
      <c r="S54" s="14"/>
      <c r="Y54" s="11"/>
      <c r="Z54" s="11"/>
      <c r="AA54" s="11"/>
      <c r="AB54" s="11"/>
      <c r="AC54" s="11"/>
      <c r="AD54" s="11"/>
      <c r="AE54" s="11"/>
      <c r="AF54" s="11"/>
      <c r="AG54" s="11"/>
      <c r="AH54" s="11"/>
    </row>
    <row r="55" spans="2:34" s="21" customFormat="1">
      <c r="B55" s="18"/>
      <c r="C55" s="22"/>
      <c r="D55" s="22"/>
      <c r="E55" s="22"/>
      <c r="F55" s="22"/>
      <c r="G55" s="19"/>
      <c r="H55" s="19"/>
      <c r="I55" s="19"/>
      <c r="J55" s="15"/>
      <c r="K55" s="15"/>
      <c r="L55" s="15"/>
      <c r="M55" s="20"/>
      <c r="N55" s="14"/>
      <c r="O55" s="19"/>
      <c r="P55" s="19"/>
      <c r="Q55" s="14"/>
      <c r="R55" s="14"/>
      <c r="S55" s="14"/>
    </row>
    <row r="56" spans="2:34" s="21" customFormat="1">
      <c r="B56" s="18"/>
      <c r="C56" s="22"/>
      <c r="D56" s="22"/>
      <c r="E56" s="22"/>
      <c r="F56" s="22"/>
      <c r="G56" s="19"/>
      <c r="H56" s="19"/>
      <c r="I56" s="19"/>
      <c r="J56" s="15"/>
      <c r="K56" s="15"/>
      <c r="L56" s="15"/>
      <c r="M56" s="20"/>
      <c r="N56" s="14"/>
      <c r="O56" s="19"/>
      <c r="P56" s="19"/>
      <c r="Q56" s="14"/>
      <c r="R56" s="14"/>
      <c r="S56" s="14"/>
    </row>
    <row r="57" spans="2:34" s="21" customFormat="1">
      <c r="B57" s="18"/>
      <c r="C57" s="22"/>
      <c r="D57" s="22"/>
      <c r="E57" s="22"/>
      <c r="F57" s="22"/>
      <c r="G57" s="19"/>
      <c r="H57" s="19"/>
      <c r="I57" s="19"/>
      <c r="J57" s="15"/>
      <c r="K57" s="15"/>
      <c r="L57" s="15"/>
      <c r="M57" s="20"/>
      <c r="N57" s="14"/>
      <c r="O57" s="19"/>
      <c r="P57" s="19"/>
      <c r="Q57" s="14"/>
      <c r="R57" s="14"/>
      <c r="S57" s="14"/>
    </row>
    <row r="58" spans="2:34" s="21" customFormat="1">
      <c r="B58" s="18"/>
      <c r="C58" s="22"/>
      <c r="D58" s="22"/>
      <c r="E58" s="22"/>
      <c r="F58" s="22"/>
      <c r="G58" s="19"/>
      <c r="H58" s="19"/>
      <c r="I58" s="19"/>
      <c r="J58" s="15"/>
      <c r="K58" s="15"/>
      <c r="L58" s="15"/>
      <c r="M58" s="20"/>
      <c r="N58" s="14"/>
      <c r="O58" s="19"/>
      <c r="P58" s="19"/>
      <c r="Q58" s="14"/>
      <c r="R58" s="14"/>
      <c r="S58" s="14"/>
    </row>
    <row r="59" spans="2:34" s="21" customFormat="1">
      <c r="B59" s="18"/>
      <c r="C59" s="22"/>
      <c r="D59" s="22"/>
      <c r="E59" s="22"/>
      <c r="F59" s="22"/>
      <c r="G59" s="19"/>
      <c r="H59" s="19"/>
      <c r="I59" s="19"/>
      <c r="J59" s="15"/>
      <c r="K59" s="15"/>
      <c r="L59" s="15"/>
      <c r="M59" s="20"/>
      <c r="N59" s="14"/>
      <c r="O59" s="19"/>
      <c r="P59" s="19"/>
      <c r="Q59" s="14"/>
      <c r="R59" s="14"/>
      <c r="S59" s="14"/>
    </row>
    <row r="60" spans="2:34" s="21" customFormat="1">
      <c r="B60" s="18"/>
      <c r="C60" s="22"/>
      <c r="D60" s="22"/>
      <c r="E60" s="22"/>
      <c r="F60" s="22"/>
      <c r="G60" s="19"/>
      <c r="H60" s="19"/>
      <c r="I60" s="19"/>
      <c r="J60" s="15"/>
      <c r="K60" s="15"/>
      <c r="L60" s="15"/>
      <c r="M60" s="20"/>
      <c r="N60" s="14"/>
      <c r="O60" s="19"/>
      <c r="P60" s="19"/>
      <c r="Q60" s="14"/>
      <c r="R60" s="14"/>
      <c r="S60" s="14"/>
    </row>
    <row r="61" spans="2:34" s="21" customFormat="1">
      <c r="B61" s="18"/>
      <c r="C61" s="22"/>
      <c r="D61" s="22"/>
      <c r="E61" s="22"/>
      <c r="F61" s="22"/>
      <c r="G61" s="19"/>
      <c r="H61" s="19"/>
      <c r="I61" s="19"/>
      <c r="J61" s="15"/>
      <c r="K61" s="15"/>
      <c r="L61" s="15"/>
      <c r="M61" s="20"/>
      <c r="N61" s="14"/>
      <c r="O61" s="19"/>
      <c r="P61" s="19"/>
      <c r="Q61" s="14"/>
      <c r="R61" s="14"/>
      <c r="S61" s="14"/>
    </row>
    <row r="62" spans="2:34" s="21" customFormat="1">
      <c r="B62" s="18"/>
      <c r="C62" s="22"/>
      <c r="D62" s="22"/>
      <c r="E62" s="22"/>
      <c r="F62" s="22"/>
      <c r="G62" s="19"/>
      <c r="H62" s="19"/>
      <c r="I62" s="19"/>
      <c r="J62" s="15"/>
      <c r="K62" s="15"/>
      <c r="L62" s="15"/>
      <c r="M62" s="20"/>
      <c r="N62" s="14"/>
      <c r="O62" s="19"/>
      <c r="P62" s="19"/>
      <c r="Q62" s="14"/>
      <c r="R62" s="14"/>
      <c r="S62" s="14"/>
    </row>
    <row r="63" spans="2:34" s="21" customFormat="1">
      <c r="B63" s="18"/>
      <c r="C63" s="22"/>
      <c r="D63" s="22"/>
      <c r="E63" s="22"/>
      <c r="F63" s="22"/>
      <c r="G63" s="19"/>
      <c r="H63" s="19"/>
      <c r="I63" s="19"/>
      <c r="J63" s="15"/>
      <c r="K63" s="15"/>
      <c r="L63" s="15"/>
      <c r="M63" s="20"/>
      <c r="N63" s="14"/>
      <c r="O63" s="19"/>
      <c r="P63" s="19"/>
      <c r="Q63" s="14"/>
      <c r="R63" s="14"/>
      <c r="S63" s="14"/>
    </row>
    <row r="64" spans="2:34" s="21" customFormat="1">
      <c r="B64" s="18"/>
      <c r="C64" s="22"/>
      <c r="D64" s="22"/>
      <c r="E64" s="22"/>
      <c r="F64" s="22"/>
      <c r="G64" s="19"/>
      <c r="H64" s="19"/>
      <c r="I64" s="19"/>
      <c r="J64" s="15"/>
      <c r="K64" s="15"/>
      <c r="L64" s="15"/>
      <c r="M64" s="20"/>
      <c r="N64" s="14"/>
      <c r="O64" s="19"/>
      <c r="P64" s="19"/>
      <c r="Q64" s="14"/>
      <c r="R64" s="14"/>
      <c r="S64" s="14"/>
    </row>
    <row r="65" spans="2:19" s="21" customFormat="1">
      <c r="B65" s="18"/>
      <c r="C65" s="22"/>
      <c r="D65" s="22"/>
      <c r="E65" s="22"/>
      <c r="F65" s="22"/>
      <c r="G65" s="19"/>
      <c r="H65" s="19"/>
      <c r="I65" s="19"/>
      <c r="J65" s="15"/>
      <c r="K65" s="15"/>
      <c r="L65" s="15"/>
      <c r="M65" s="20"/>
      <c r="N65" s="14"/>
      <c r="O65" s="19"/>
      <c r="P65" s="19"/>
      <c r="Q65" s="14"/>
      <c r="R65" s="14"/>
      <c r="S65" s="14"/>
    </row>
    <row r="66" spans="2:19" s="21" customFormat="1">
      <c r="B66" s="18"/>
      <c r="C66" s="22"/>
      <c r="D66" s="22"/>
      <c r="E66" s="22"/>
      <c r="F66" s="22"/>
      <c r="G66" s="19"/>
      <c r="H66" s="19"/>
      <c r="I66" s="19"/>
      <c r="J66" s="15"/>
      <c r="K66" s="15"/>
      <c r="L66" s="15"/>
      <c r="M66" s="20"/>
      <c r="N66" s="14"/>
      <c r="O66" s="19"/>
      <c r="P66" s="19"/>
      <c r="Q66" s="14"/>
      <c r="R66" s="14"/>
      <c r="S66" s="14"/>
    </row>
    <row r="67" spans="2:19" s="21" customFormat="1">
      <c r="B67" s="18"/>
      <c r="C67" s="22"/>
      <c r="D67" s="22"/>
      <c r="E67" s="22"/>
      <c r="F67" s="22"/>
      <c r="G67" s="19"/>
      <c r="H67" s="19"/>
      <c r="I67" s="19"/>
      <c r="J67" s="15"/>
      <c r="K67" s="15"/>
      <c r="L67" s="15"/>
      <c r="M67" s="20"/>
      <c r="N67" s="14"/>
      <c r="O67" s="19"/>
      <c r="P67" s="19"/>
      <c r="Q67" s="14"/>
      <c r="R67" s="14"/>
      <c r="S67" s="14"/>
    </row>
    <row r="68" spans="2:19" s="21" customFormat="1">
      <c r="B68" s="18"/>
      <c r="C68" s="22"/>
      <c r="D68" s="22"/>
      <c r="E68" s="22"/>
      <c r="F68" s="22"/>
      <c r="G68" s="19"/>
      <c r="H68" s="19"/>
      <c r="I68" s="19"/>
      <c r="J68" s="15"/>
      <c r="K68" s="15"/>
      <c r="L68" s="15"/>
      <c r="M68" s="20"/>
      <c r="N68" s="14"/>
      <c r="O68" s="19"/>
      <c r="P68" s="19"/>
      <c r="Q68" s="14"/>
      <c r="R68" s="14"/>
      <c r="S68" s="14"/>
    </row>
    <row r="69" spans="2:19" s="21" customFormat="1">
      <c r="B69" s="18"/>
      <c r="C69" s="22"/>
      <c r="D69" s="22"/>
      <c r="E69" s="22"/>
      <c r="F69" s="22"/>
      <c r="G69" s="19"/>
      <c r="H69" s="19"/>
      <c r="I69" s="19"/>
      <c r="J69" s="15"/>
      <c r="K69" s="15"/>
      <c r="L69" s="15"/>
      <c r="M69" s="20"/>
      <c r="N69" s="14"/>
      <c r="O69" s="19"/>
      <c r="P69" s="19"/>
      <c r="Q69" s="14"/>
      <c r="R69" s="14"/>
      <c r="S69" s="14"/>
    </row>
    <row r="70" spans="2:19" s="21" customFormat="1">
      <c r="B70" s="18"/>
      <c r="C70" s="22"/>
      <c r="D70" s="22"/>
      <c r="E70" s="22"/>
      <c r="F70" s="22"/>
      <c r="G70" s="19"/>
      <c r="H70" s="19"/>
      <c r="I70" s="19"/>
      <c r="J70" s="15"/>
      <c r="K70" s="15"/>
      <c r="L70" s="15"/>
      <c r="M70" s="20"/>
      <c r="N70" s="14"/>
      <c r="O70" s="19"/>
      <c r="P70" s="19"/>
      <c r="Q70" s="14"/>
      <c r="R70" s="14"/>
      <c r="S70" s="14"/>
    </row>
    <row r="71" spans="2:19" s="23" customFormat="1">
      <c r="B71" s="18"/>
      <c r="C71" s="22"/>
      <c r="D71" s="22"/>
      <c r="E71" s="22"/>
      <c r="F71" s="22"/>
      <c r="G71" s="19"/>
      <c r="H71" s="19"/>
      <c r="I71" s="19"/>
      <c r="J71" s="15"/>
      <c r="K71" s="15"/>
      <c r="L71" s="15"/>
      <c r="M71" s="11"/>
      <c r="N71" s="14"/>
      <c r="O71" s="19"/>
      <c r="P71" s="19"/>
      <c r="Q71" s="14"/>
      <c r="R71" s="14"/>
      <c r="S71" s="14"/>
    </row>
    <row r="72" spans="2:19" s="23" customFormat="1">
      <c r="B72" s="18"/>
      <c r="C72" s="22"/>
      <c r="D72" s="22"/>
      <c r="E72" s="22"/>
      <c r="F72" s="22"/>
      <c r="G72" s="19"/>
      <c r="H72" s="19"/>
      <c r="I72" s="19"/>
      <c r="J72" s="15"/>
      <c r="K72" s="15"/>
      <c r="L72" s="15"/>
      <c r="M72" s="11"/>
      <c r="N72" s="14"/>
      <c r="O72" s="19"/>
      <c r="P72" s="19"/>
      <c r="Q72" s="14"/>
      <c r="R72" s="14"/>
      <c r="S72" s="14"/>
    </row>
    <row r="73" spans="2:19" s="23" customFormat="1">
      <c r="B73" s="18"/>
      <c r="C73" s="22"/>
      <c r="D73" s="22"/>
      <c r="E73" s="22"/>
      <c r="F73" s="22"/>
      <c r="G73" s="19"/>
      <c r="H73" s="19"/>
      <c r="I73" s="19"/>
      <c r="J73" s="15"/>
      <c r="K73" s="15"/>
      <c r="L73" s="15"/>
      <c r="M73" s="11"/>
      <c r="N73" s="14"/>
      <c r="O73" s="19"/>
      <c r="P73" s="19"/>
      <c r="Q73" s="14"/>
      <c r="R73" s="14"/>
      <c r="S73" s="14"/>
    </row>
    <row r="74" spans="2:19" s="23" customFormat="1">
      <c r="B74" s="18"/>
      <c r="C74" s="22"/>
      <c r="D74" s="22"/>
      <c r="E74" s="22"/>
      <c r="F74" s="22"/>
      <c r="G74" s="19"/>
      <c r="H74" s="19"/>
      <c r="I74" s="19"/>
      <c r="J74" s="15"/>
      <c r="K74" s="15"/>
      <c r="L74" s="15"/>
      <c r="M74" s="11"/>
      <c r="N74" s="14"/>
      <c r="O74" s="19"/>
      <c r="P74" s="19"/>
      <c r="Q74" s="14"/>
      <c r="R74" s="14"/>
      <c r="S74" s="14"/>
    </row>
    <row r="75" spans="2:19" s="23" customFormat="1">
      <c r="B75" s="24"/>
      <c r="C75" s="22"/>
      <c r="D75" s="22"/>
      <c r="E75" s="22"/>
      <c r="F75" s="22"/>
      <c r="G75" s="19"/>
      <c r="H75" s="19"/>
      <c r="I75" s="19"/>
      <c r="J75" s="25"/>
      <c r="K75" s="15"/>
      <c r="L75" s="15"/>
      <c r="M75" s="11"/>
      <c r="N75" s="14"/>
      <c r="O75" s="19"/>
      <c r="P75" s="19"/>
      <c r="Q75" s="14"/>
      <c r="R75" s="14"/>
      <c r="S75" s="14"/>
    </row>
    <row r="76" spans="2:19" s="23" customFormat="1">
      <c r="B76" s="18"/>
      <c r="C76" s="18"/>
      <c r="D76" s="18"/>
      <c r="E76" s="18"/>
      <c r="F76" s="18"/>
      <c r="G76" s="19"/>
      <c r="H76" s="19"/>
      <c r="I76" s="19"/>
      <c r="J76" s="15"/>
      <c r="K76" s="15"/>
      <c r="L76" s="15"/>
      <c r="M76" s="11"/>
      <c r="N76" s="14"/>
      <c r="O76" s="19"/>
      <c r="P76" s="19"/>
      <c r="Q76" s="14"/>
      <c r="R76" s="14"/>
      <c r="S76" s="14"/>
    </row>
    <row r="77" spans="2:19" s="23" customFormat="1">
      <c r="B77" s="18"/>
      <c r="C77" s="18"/>
      <c r="D77" s="18"/>
      <c r="E77" s="18"/>
      <c r="F77" s="18"/>
      <c r="G77" s="19"/>
      <c r="H77" s="19"/>
      <c r="I77" s="19"/>
      <c r="J77" s="15"/>
      <c r="K77" s="15"/>
      <c r="L77" s="15"/>
      <c r="M77" s="11"/>
      <c r="N77" s="14"/>
      <c r="O77" s="19"/>
      <c r="P77" s="19"/>
      <c r="Q77" s="14"/>
      <c r="R77" s="14"/>
      <c r="S77" s="14"/>
    </row>
    <row r="78" spans="2:19" s="23" customFormat="1">
      <c r="B78" s="24"/>
      <c r="C78" s="18"/>
      <c r="D78" s="18"/>
      <c r="E78" s="18"/>
      <c r="F78" s="18"/>
      <c r="G78" s="19"/>
      <c r="H78" s="19"/>
      <c r="I78" s="26"/>
      <c r="J78" s="15"/>
      <c r="K78" s="15"/>
      <c r="L78" s="15"/>
      <c r="M78" s="27"/>
      <c r="N78" s="14"/>
      <c r="O78" s="19"/>
      <c r="P78" s="19"/>
      <c r="Q78" s="14"/>
      <c r="R78" s="14"/>
      <c r="S78" s="14"/>
    </row>
    <row r="79" spans="2:19" s="23" customFormat="1">
      <c r="B79" s="24"/>
      <c r="C79" s="18"/>
      <c r="D79" s="18"/>
      <c r="E79" s="18"/>
      <c r="F79" s="18"/>
      <c r="G79" s="19"/>
      <c r="H79" s="26"/>
      <c r="I79" s="26"/>
      <c r="J79" s="15"/>
      <c r="K79" s="15"/>
      <c r="L79" s="15"/>
      <c r="M79" s="27"/>
      <c r="N79" s="14"/>
      <c r="O79" s="19"/>
      <c r="P79" s="19"/>
      <c r="Q79" s="14"/>
      <c r="R79" s="14"/>
      <c r="S79" s="14"/>
    </row>
    <row r="80" spans="2:19" s="23" customFormat="1">
      <c r="B80" s="24"/>
      <c r="C80" s="18"/>
      <c r="D80" s="18"/>
      <c r="E80" s="18"/>
      <c r="F80" s="18"/>
      <c r="G80" s="19"/>
      <c r="H80" s="26"/>
      <c r="I80" s="19"/>
      <c r="J80" s="15"/>
      <c r="K80" s="15"/>
      <c r="L80" s="15"/>
      <c r="M80" s="27"/>
      <c r="N80" s="14"/>
      <c r="O80" s="19"/>
      <c r="P80" s="19"/>
      <c r="Q80" s="14"/>
      <c r="R80" s="14"/>
      <c r="S80" s="14"/>
    </row>
    <row r="81" spans="2:19" s="23" customFormat="1">
      <c r="B81" s="24"/>
      <c r="C81" s="18"/>
      <c r="D81" s="18"/>
      <c r="E81" s="18"/>
      <c r="F81" s="18"/>
      <c r="G81" s="19"/>
      <c r="H81" s="19"/>
      <c r="I81" s="19"/>
      <c r="J81" s="15"/>
      <c r="K81" s="15"/>
      <c r="L81" s="15"/>
      <c r="M81" s="27"/>
      <c r="N81" s="14"/>
      <c r="O81" s="19"/>
      <c r="P81" s="19"/>
      <c r="Q81" s="14"/>
      <c r="R81" s="14"/>
      <c r="S81" s="14"/>
    </row>
    <row r="82" spans="2:19" s="23" customFormat="1">
      <c r="B82" s="24"/>
      <c r="C82" s="18"/>
      <c r="D82" s="18"/>
      <c r="E82" s="18"/>
      <c r="F82" s="18"/>
      <c r="G82" s="19"/>
      <c r="H82" s="19"/>
      <c r="I82" s="19"/>
      <c r="J82" s="15"/>
      <c r="K82" s="15"/>
      <c r="L82" s="15"/>
      <c r="M82" s="27"/>
      <c r="N82" s="14"/>
      <c r="O82" s="19"/>
      <c r="P82" s="19"/>
      <c r="Q82" s="14"/>
      <c r="R82" s="14"/>
      <c r="S82" s="14"/>
    </row>
    <row r="83" spans="2:19" s="23" customFormat="1">
      <c r="B83" s="24"/>
      <c r="C83" s="18"/>
      <c r="D83" s="18"/>
      <c r="E83" s="18"/>
      <c r="F83" s="18"/>
      <c r="G83" s="26"/>
      <c r="H83" s="19"/>
      <c r="I83" s="19"/>
      <c r="J83" s="15"/>
      <c r="K83" s="15"/>
      <c r="L83" s="15"/>
      <c r="M83" s="27"/>
      <c r="N83" s="14"/>
      <c r="O83" s="19"/>
      <c r="P83" s="19"/>
      <c r="Q83" s="14"/>
      <c r="R83" s="14"/>
      <c r="S83" s="14"/>
    </row>
    <row r="84" spans="2:19" s="23" customFormat="1">
      <c r="B84" s="24"/>
      <c r="C84" s="18"/>
      <c r="D84" s="18"/>
      <c r="E84" s="18"/>
      <c r="F84" s="18"/>
      <c r="G84" s="19"/>
      <c r="H84" s="26"/>
      <c r="I84" s="19"/>
      <c r="J84" s="15"/>
      <c r="K84" s="15"/>
      <c r="L84" s="15"/>
      <c r="M84" s="28"/>
      <c r="N84" s="14"/>
      <c r="O84" s="19"/>
      <c r="P84" s="19"/>
      <c r="Q84" s="14"/>
      <c r="R84" s="14"/>
      <c r="S84" s="14"/>
    </row>
    <row r="85" spans="2:19" s="23" customFormat="1">
      <c r="B85" s="24"/>
      <c r="C85" s="18"/>
      <c r="D85" s="18"/>
      <c r="E85" s="18"/>
      <c r="F85" s="18"/>
      <c r="G85" s="19"/>
      <c r="H85" s="19"/>
      <c r="I85" s="19"/>
      <c r="J85" s="15"/>
      <c r="K85" s="15"/>
      <c r="L85" s="15"/>
      <c r="M85" s="28"/>
      <c r="N85" s="14"/>
      <c r="O85" s="19"/>
      <c r="P85" s="19"/>
      <c r="Q85" s="14"/>
      <c r="R85" s="14"/>
      <c r="S85" s="14"/>
    </row>
    <row r="86" spans="2:19" s="23" customFormat="1">
      <c r="B86" s="24"/>
      <c r="C86" s="18"/>
      <c r="D86" s="18"/>
      <c r="E86" s="18"/>
      <c r="F86" s="18"/>
      <c r="G86" s="19"/>
      <c r="H86" s="19"/>
      <c r="I86" s="19"/>
      <c r="J86" s="15"/>
      <c r="K86" s="15"/>
      <c r="L86" s="15"/>
      <c r="M86" s="28"/>
      <c r="N86" s="14"/>
      <c r="O86" s="19"/>
      <c r="P86" s="19"/>
      <c r="Q86" s="14"/>
      <c r="R86" s="14"/>
      <c r="S86" s="14"/>
    </row>
    <row r="87" spans="2:19" s="23" customFormat="1">
      <c r="B87" s="18"/>
      <c r="C87" s="18"/>
      <c r="D87" s="18"/>
      <c r="E87" s="18"/>
      <c r="F87" s="18"/>
      <c r="G87" s="19"/>
      <c r="H87" s="19"/>
      <c r="I87" s="19"/>
      <c r="J87" s="15"/>
      <c r="K87" s="15"/>
      <c r="L87" s="15"/>
      <c r="M87" s="11"/>
      <c r="N87" s="14"/>
      <c r="O87" s="19"/>
      <c r="P87" s="19"/>
      <c r="Q87" s="14"/>
      <c r="R87" s="14"/>
      <c r="S87" s="14"/>
    </row>
    <row r="88" spans="2:19" s="23" customFormat="1">
      <c r="B88" s="18"/>
      <c r="C88" s="18"/>
      <c r="D88" s="18"/>
      <c r="E88" s="18"/>
      <c r="F88" s="18"/>
      <c r="G88" s="19"/>
      <c r="H88" s="19"/>
      <c r="I88" s="19"/>
      <c r="J88" s="15"/>
      <c r="K88" s="15"/>
      <c r="L88" s="15"/>
      <c r="M88" s="11"/>
      <c r="N88" s="14"/>
      <c r="O88" s="19"/>
      <c r="P88" s="19"/>
      <c r="Q88" s="14"/>
      <c r="R88" s="14"/>
      <c r="S88" s="14"/>
    </row>
    <row r="89" spans="2:19" s="23" customFormat="1">
      <c r="B89" s="29"/>
      <c r="C89" s="29"/>
      <c r="D89" s="29"/>
      <c r="E89" s="29"/>
      <c r="F89" s="29"/>
      <c r="G89" s="30"/>
      <c r="H89" s="19"/>
      <c r="I89" s="30"/>
      <c r="J89" s="31"/>
      <c r="K89" s="31"/>
      <c r="L89" s="31"/>
      <c r="M89" s="5"/>
      <c r="N89" s="32"/>
      <c r="O89" s="30"/>
      <c r="P89" s="30"/>
      <c r="Q89" s="32"/>
      <c r="R89" s="32"/>
      <c r="S89" s="32"/>
    </row>
    <row r="90" spans="2:19" s="23" customFormat="1">
      <c r="B90" s="33"/>
      <c r="C90" s="29"/>
      <c r="D90" s="29"/>
      <c r="E90" s="29"/>
      <c r="F90" s="29"/>
      <c r="G90" s="30"/>
      <c r="H90" s="30"/>
      <c r="I90" s="30"/>
      <c r="J90" s="31"/>
      <c r="K90" s="31"/>
      <c r="L90" s="31"/>
      <c r="M90" s="5"/>
      <c r="N90" s="32"/>
      <c r="O90" s="30"/>
      <c r="P90" s="30"/>
      <c r="Q90" s="32"/>
      <c r="R90" s="32"/>
      <c r="S90" s="32"/>
    </row>
    <row r="91" spans="2:19" s="23" customFormat="1">
      <c r="B91" s="33"/>
      <c r="C91" s="29"/>
      <c r="D91" s="29"/>
      <c r="E91" s="29"/>
      <c r="F91" s="29"/>
      <c r="G91" s="30"/>
      <c r="H91" s="30"/>
      <c r="I91" s="30"/>
      <c r="J91" s="31"/>
      <c r="K91" s="31"/>
      <c r="L91" s="31"/>
      <c r="M91" s="5"/>
      <c r="N91" s="32"/>
      <c r="O91" s="30"/>
      <c r="P91" s="30"/>
      <c r="Q91" s="32"/>
      <c r="R91" s="32"/>
      <c r="S91" s="32"/>
    </row>
    <row r="92" spans="2:19" s="23" customFormat="1">
      <c r="B92" s="33"/>
      <c r="C92" s="29"/>
      <c r="D92" s="29"/>
      <c r="E92" s="29"/>
      <c r="F92" s="29"/>
      <c r="G92" s="30"/>
      <c r="H92" s="30"/>
      <c r="I92" s="30"/>
      <c r="J92" s="31"/>
      <c r="K92" s="31"/>
      <c r="L92" s="31"/>
      <c r="M92" s="5"/>
      <c r="N92" s="32"/>
      <c r="O92" s="30"/>
      <c r="P92" s="30"/>
      <c r="Q92" s="32"/>
      <c r="R92" s="32"/>
      <c r="S92" s="32"/>
    </row>
    <row r="93" spans="2:19" s="23" customFormat="1">
      <c r="B93" s="33"/>
      <c r="C93" s="29"/>
      <c r="D93" s="29"/>
      <c r="E93" s="29"/>
      <c r="F93" s="29"/>
      <c r="G93" s="30"/>
      <c r="H93" s="30"/>
      <c r="I93" s="30"/>
      <c r="J93" s="31"/>
      <c r="K93" s="31"/>
      <c r="L93" s="31"/>
      <c r="M93" s="5"/>
      <c r="N93" s="32"/>
      <c r="O93" s="30"/>
      <c r="P93" s="30"/>
      <c r="Q93" s="32"/>
      <c r="R93" s="32"/>
      <c r="S93" s="32"/>
    </row>
    <row r="94" spans="2:19" s="23" customFormat="1">
      <c r="B94" s="32"/>
      <c r="C94" s="32"/>
      <c r="D94" s="32"/>
      <c r="E94" s="32"/>
      <c r="F94" s="32"/>
      <c r="G94" s="30"/>
      <c r="H94" s="30"/>
      <c r="I94" s="30"/>
      <c r="J94" s="31"/>
      <c r="K94" s="31"/>
      <c r="L94" s="31"/>
      <c r="M94" s="5"/>
      <c r="N94" s="32"/>
      <c r="O94" s="30"/>
      <c r="P94" s="30"/>
      <c r="Q94" s="32"/>
      <c r="R94" s="32"/>
      <c r="S94" s="32"/>
    </row>
    <row r="95" spans="2:19" s="23" customFormat="1">
      <c r="B95" s="34"/>
      <c r="C95" s="34"/>
      <c r="D95" s="34"/>
      <c r="E95" s="34"/>
      <c r="F95" s="34"/>
      <c r="G95" s="30"/>
      <c r="H95" s="30"/>
      <c r="I95" s="30"/>
      <c r="J95" s="31"/>
      <c r="K95" s="31"/>
      <c r="L95" s="31"/>
      <c r="M95" s="5"/>
      <c r="N95" s="32"/>
      <c r="O95" s="30"/>
      <c r="P95" s="30"/>
      <c r="Q95" s="32"/>
      <c r="R95" s="32"/>
      <c r="S95" s="32"/>
    </row>
    <row r="96" spans="2:19" s="23" customFormat="1">
      <c r="B96" s="34"/>
      <c r="C96" s="34"/>
      <c r="D96" s="34"/>
      <c r="E96" s="34"/>
      <c r="F96" s="34"/>
      <c r="G96" s="30"/>
      <c r="H96" s="30"/>
      <c r="I96" s="30"/>
      <c r="J96" s="31"/>
      <c r="K96" s="31"/>
      <c r="L96" s="31"/>
      <c r="M96" s="5"/>
      <c r="N96" s="32"/>
      <c r="O96" s="30"/>
      <c r="P96" s="30"/>
      <c r="Q96" s="32"/>
      <c r="R96" s="32"/>
      <c r="S96" s="32"/>
    </row>
    <row r="97" spans="2:19" s="23" customFormat="1">
      <c r="B97" s="34"/>
      <c r="C97" s="34"/>
      <c r="D97" s="34"/>
      <c r="E97" s="34"/>
      <c r="F97" s="34"/>
      <c r="G97" s="30"/>
      <c r="H97" s="30"/>
      <c r="I97" s="30"/>
      <c r="J97" s="31"/>
      <c r="K97" s="31"/>
      <c r="L97" s="31"/>
      <c r="M97" s="5"/>
      <c r="N97" s="32"/>
      <c r="O97" s="30"/>
      <c r="P97" s="30"/>
      <c r="Q97" s="32"/>
      <c r="R97" s="32"/>
      <c r="S97" s="32"/>
    </row>
    <row r="98" spans="2:19" s="23" customFormat="1">
      <c r="B98" s="34"/>
      <c r="C98" s="34"/>
      <c r="D98" s="34"/>
      <c r="E98" s="34"/>
      <c r="F98" s="34"/>
      <c r="G98" s="30"/>
      <c r="H98" s="30"/>
      <c r="I98" s="30"/>
      <c r="J98" s="31"/>
      <c r="K98" s="31"/>
      <c r="L98" s="31"/>
      <c r="M98" s="5"/>
      <c r="N98" s="32"/>
      <c r="O98" s="30"/>
      <c r="P98" s="30"/>
      <c r="Q98" s="32"/>
      <c r="R98" s="32"/>
      <c r="S98" s="32"/>
    </row>
    <row r="99" spans="2:19" s="23" customFormat="1">
      <c r="B99" s="34"/>
      <c r="C99" s="34"/>
      <c r="D99" s="34"/>
      <c r="E99" s="34"/>
      <c r="F99" s="34"/>
      <c r="G99" s="30"/>
      <c r="H99" s="30"/>
      <c r="I99" s="30"/>
      <c r="J99" s="31"/>
      <c r="K99" s="31"/>
      <c r="L99" s="31"/>
      <c r="M99" s="5"/>
      <c r="N99" s="32"/>
      <c r="O99" s="30"/>
      <c r="P99" s="30"/>
      <c r="Q99" s="32"/>
      <c r="R99" s="32"/>
      <c r="S99" s="32"/>
    </row>
    <row r="100" spans="2:19" s="23" customFormat="1">
      <c r="B100" s="32"/>
      <c r="C100" s="32"/>
      <c r="D100" s="32"/>
      <c r="E100" s="32"/>
      <c r="F100" s="32"/>
      <c r="G100" s="30"/>
      <c r="H100" s="30"/>
      <c r="I100" s="30"/>
      <c r="J100" s="31"/>
      <c r="K100" s="31"/>
      <c r="L100" s="31"/>
      <c r="M100" s="5"/>
      <c r="N100" s="32"/>
      <c r="O100" s="30"/>
      <c r="P100" s="30"/>
      <c r="Q100" s="32"/>
      <c r="R100" s="32"/>
      <c r="S100" s="32"/>
    </row>
    <row r="101" spans="2:19" s="23" customFormat="1">
      <c r="B101" s="32"/>
      <c r="C101" s="32"/>
      <c r="D101" s="32"/>
      <c r="E101" s="32"/>
      <c r="F101" s="32"/>
      <c r="G101" s="30"/>
      <c r="H101" s="30"/>
      <c r="I101" s="30"/>
      <c r="J101" s="31"/>
      <c r="K101" s="31"/>
      <c r="L101" s="31"/>
      <c r="M101" s="5"/>
      <c r="N101" s="32"/>
      <c r="O101" s="30"/>
      <c r="P101" s="30"/>
      <c r="Q101" s="32"/>
      <c r="R101" s="32"/>
      <c r="S101" s="32"/>
    </row>
    <row r="102" spans="2:19" s="23" customFormat="1">
      <c r="B102" s="32"/>
      <c r="C102" s="32"/>
      <c r="D102" s="32"/>
      <c r="E102" s="32"/>
      <c r="F102" s="32"/>
      <c r="G102" s="30"/>
      <c r="H102" s="30"/>
      <c r="I102" s="30"/>
      <c r="J102" s="31"/>
      <c r="K102" s="31"/>
      <c r="L102" s="31"/>
      <c r="M102" s="5"/>
      <c r="N102" s="32"/>
      <c r="O102" s="30"/>
      <c r="P102" s="30"/>
      <c r="Q102" s="32"/>
      <c r="R102" s="32"/>
      <c r="S102" s="32"/>
    </row>
    <row r="103" spans="2:19" s="23" customFormat="1">
      <c r="B103" s="32"/>
      <c r="C103" s="32"/>
      <c r="D103" s="32"/>
      <c r="E103" s="32"/>
      <c r="F103" s="32"/>
      <c r="G103" s="30"/>
      <c r="H103" s="30"/>
      <c r="I103" s="30"/>
      <c r="J103" s="31"/>
      <c r="K103" s="31"/>
      <c r="L103" s="31"/>
      <c r="M103" s="5"/>
      <c r="N103" s="32"/>
      <c r="O103" s="30"/>
      <c r="P103" s="30"/>
      <c r="Q103" s="32"/>
      <c r="R103" s="32"/>
      <c r="S103" s="32"/>
    </row>
    <row r="104" spans="2:19" s="23" customFormat="1">
      <c r="B104" s="32"/>
      <c r="C104" s="32"/>
      <c r="D104" s="32"/>
      <c r="E104" s="32"/>
      <c r="F104" s="32"/>
      <c r="G104" s="30"/>
      <c r="H104" s="30"/>
      <c r="I104" s="30"/>
      <c r="J104" s="31"/>
      <c r="K104" s="31"/>
      <c r="L104" s="31"/>
      <c r="M104" s="5"/>
      <c r="N104" s="32"/>
      <c r="O104" s="30"/>
      <c r="P104" s="30"/>
      <c r="Q104" s="32"/>
      <c r="R104" s="32"/>
      <c r="S104" s="32"/>
    </row>
    <row r="105" spans="2:19" s="23" customFormat="1">
      <c r="B105" s="32"/>
      <c r="C105" s="32"/>
      <c r="D105" s="32"/>
      <c r="E105" s="32"/>
      <c r="F105" s="32"/>
      <c r="G105" s="30"/>
      <c r="H105" s="30"/>
      <c r="I105" s="30"/>
      <c r="J105" s="31"/>
      <c r="K105" s="31"/>
      <c r="L105" s="31"/>
      <c r="M105" s="5"/>
      <c r="N105" s="32"/>
      <c r="O105" s="30"/>
      <c r="P105" s="30"/>
      <c r="Q105" s="32"/>
      <c r="R105" s="32"/>
      <c r="S105" s="32"/>
    </row>
    <row r="106" spans="2:19" s="23" customFormat="1">
      <c r="B106" s="32"/>
      <c r="C106" s="32"/>
      <c r="D106" s="32"/>
      <c r="E106" s="32"/>
      <c r="F106" s="32"/>
      <c r="G106" s="30"/>
      <c r="H106" s="30"/>
      <c r="I106" s="30"/>
      <c r="J106" s="31"/>
      <c r="K106" s="31"/>
      <c r="L106" s="31"/>
      <c r="M106" s="5"/>
      <c r="N106" s="32"/>
      <c r="O106" s="30"/>
      <c r="P106" s="30"/>
      <c r="Q106" s="32"/>
      <c r="R106" s="32"/>
      <c r="S106" s="32"/>
    </row>
    <row r="107" spans="2:19" s="23" customFormat="1">
      <c r="B107" s="32"/>
      <c r="C107" s="32"/>
      <c r="D107" s="32"/>
      <c r="E107" s="32"/>
      <c r="F107" s="32"/>
      <c r="G107" s="30"/>
      <c r="H107" s="30"/>
      <c r="I107" s="30"/>
      <c r="J107" s="31"/>
      <c r="K107" s="31"/>
      <c r="L107" s="31"/>
      <c r="M107" s="5"/>
      <c r="N107" s="32"/>
      <c r="O107" s="30"/>
      <c r="P107" s="30"/>
      <c r="Q107" s="32"/>
      <c r="R107" s="32"/>
      <c r="S107" s="32"/>
    </row>
    <row r="108" spans="2:19" s="23" customFormat="1">
      <c r="B108" s="32"/>
      <c r="C108" s="32"/>
      <c r="D108" s="32"/>
      <c r="E108" s="32"/>
      <c r="F108" s="32"/>
      <c r="G108" s="30"/>
      <c r="H108" s="30"/>
      <c r="I108" s="30"/>
      <c r="J108" s="31"/>
      <c r="K108" s="31"/>
      <c r="L108" s="31"/>
      <c r="M108" s="5"/>
      <c r="N108" s="32"/>
      <c r="O108" s="30"/>
      <c r="P108" s="30"/>
      <c r="Q108" s="32"/>
      <c r="R108" s="32"/>
      <c r="S108" s="32"/>
    </row>
    <row r="109" spans="2:19" s="23" customFormat="1">
      <c r="B109" s="29"/>
      <c r="C109" s="29"/>
      <c r="D109" s="29"/>
      <c r="E109" s="29"/>
      <c r="F109" s="29"/>
      <c r="G109" s="30"/>
      <c r="H109" s="30"/>
      <c r="I109" s="30"/>
      <c r="J109" s="31"/>
      <c r="K109" s="31"/>
      <c r="L109" s="31"/>
      <c r="M109" s="5"/>
      <c r="N109" s="32"/>
      <c r="O109" s="30"/>
      <c r="P109" s="30"/>
      <c r="Q109" s="32"/>
      <c r="R109" s="32"/>
      <c r="S109" s="32"/>
    </row>
    <row r="110" spans="2:19" s="23" customFormat="1">
      <c r="B110" s="33"/>
      <c r="C110" s="29"/>
      <c r="D110" s="29"/>
      <c r="E110" s="29"/>
      <c r="F110" s="29"/>
      <c r="G110" s="30"/>
      <c r="H110" s="30"/>
      <c r="I110" s="30"/>
      <c r="J110" s="31"/>
      <c r="K110" s="31"/>
      <c r="L110" s="31"/>
      <c r="M110" s="5"/>
      <c r="N110" s="32"/>
      <c r="O110" s="30"/>
      <c r="P110" s="30"/>
      <c r="Q110" s="32"/>
      <c r="R110" s="32"/>
      <c r="S110" s="32"/>
    </row>
    <row r="111" spans="2:19" s="23" customFormat="1">
      <c r="B111" s="33"/>
      <c r="C111" s="29"/>
      <c r="D111" s="29"/>
      <c r="E111" s="29"/>
      <c r="F111" s="29"/>
      <c r="G111" s="30"/>
      <c r="H111" s="30"/>
      <c r="I111" s="30"/>
      <c r="J111" s="31"/>
      <c r="K111" s="31"/>
      <c r="L111" s="31"/>
      <c r="M111" s="5"/>
      <c r="N111" s="32"/>
      <c r="O111" s="30"/>
      <c r="P111" s="30"/>
      <c r="Q111" s="32"/>
      <c r="R111" s="32"/>
      <c r="S111" s="32"/>
    </row>
    <row r="112" spans="2:19" s="23" customFormat="1">
      <c r="B112" s="33"/>
      <c r="C112" s="29"/>
      <c r="D112" s="29"/>
      <c r="E112" s="29"/>
      <c r="F112" s="29"/>
      <c r="G112" s="30"/>
      <c r="H112" s="30"/>
      <c r="I112" s="30"/>
      <c r="J112" s="31"/>
      <c r="K112" s="31"/>
      <c r="L112" s="31"/>
      <c r="M112" s="5"/>
      <c r="N112" s="32"/>
      <c r="O112" s="30"/>
      <c r="P112" s="30"/>
      <c r="Q112" s="32"/>
      <c r="R112" s="32"/>
      <c r="S112" s="32"/>
    </row>
    <row r="113" spans="2:19" s="23" customFormat="1">
      <c r="B113" s="33"/>
      <c r="C113" s="29"/>
      <c r="D113" s="29"/>
      <c r="E113" s="29"/>
      <c r="F113" s="29"/>
      <c r="G113" s="30"/>
      <c r="H113" s="30"/>
      <c r="I113" s="30"/>
      <c r="J113" s="31"/>
      <c r="K113" s="31"/>
      <c r="L113" s="31"/>
      <c r="M113" s="5"/>
      <c r="N113" s="32"/>
      <c r="O113" s="30"/>
      <c r="P113" s="30"/>
      <c r="Q113" s="32"/>
      <c r="R113" s="32"/>
      <c r="S113" s="32"/>
    </row>
    <row r="114" spans="2:19" s="23" customFormat="1">
      <c r="B114" s="33"/>
      <c r="C114" s="29"/>
      <c r="D114" s="29"/>
      <c r="E114" s="29"/>
      <c r="F114" s="29"/>
      <c r="G114" s="30"/>
      <c r="H114" s="30"/>
      <c r="I114" s="30"/>
      <c r="J114" s="31"/>
      <c r="K114" s="31"/>
      <c r="L114" s="31"/>
      <c r="M114" s="5"/>
      <c r="N114" s="32"/>
      <c r="O114" s="30"/>
      <c r="P114" s="30"/>
      <c r="Q114" s="32"/>
      <c r="R114" s="32"/>
      <c r="S114" s="32"/>
    </row>
    <row r="115" spans="2:19" s="23" customFormat="1">
      <c r="B115" s="29"/>
      <c r="C115" s="35"/>
      <c r="D115" s="35"/>
      <c r="E115" s="35"/>
      <c r="F115" s="35"/>
      <c r="G115" s="30"/>
      <c r="H115" s="30"/>
      <c r="I115" s="30"/>
      <c r="J115" s="31"/>
      <c r="K115" s="31"/>
      <c r="L115" s="31"/>
      <c r="M115" s="5"/>
      <c r="N115" s="32"/>
      <c r="O115" s="30"/>
      <c r="P115" s="30"/>
      <c r="Q115" s="32"/>
      <c r="R115" s="32"/>
      <c r="S115" s="32"/>
    </row>
    <row r="116" spans="2:19" s="23" customFormat="1">
      <c r="B116" s="29"/>
      <c r="C116" s="35"/>
      <c r="D116" s="35"/>
      <c r="E116" s="35"/>
      <c r="F116" s="35"/>
      <c r="G116" s="30"/>
      <c r="H116" s="30"/>
      <c r="I116" s="30"/>
      <c r="J116" s="31"/>
      <c r="K116" s="31"/>
      <c r="L116" s="31"/>
      <c r="M116" s="36"/>
      <c r="N116" s="32"/>
      <c r="O116" s="30"/>
      <c r="P116" s="30"/>
      <c r="Q116" s="32"/>
      <c r="R116" s="32"/>
      <c r="S116" s="32"/>
    </row>
    <row r="117" spans="2:19" s="23" customFormat="1">
      <c r="B117" s="29"/>
      <c r="C117" s="35"/>
      <c r="D117" s="35"/>
      <c r="E117" s="35"/>
      <c r="F117" s="35"/>
      <c r="G117" s="30"/>
      <c r="H117" s="30"/>
      <c r="I117" s="30"/>
      <c r="J117" s="31"/>
      <c r="K117" s="31"/>
      <c r="L117" s="31"/>
      <c r="M117" s="36"/>
      <c r="N117" s="32"/>
      <c r="O117" s="30"/>
      <c r="P117" s="30"/>
      <c r="Q117" s="32"/>
      <c r="R117" s="32"/>
      <c r="S117" s="32"/>
    </row>
    <row r="118" spans="2:19" s="23" customFormat="1">
      <c r="B118" s="29"/>
      <c r="C118" s="35"/>
      <c r="D118" s="35"/>
      <c r="E118" s="35"/>
      <c r="F118" s="35"/>
      <c r="G118" s="30"/>
      <c r="H118" s="30"/>
      <c r="I118" s="30"/>
      <c r="J118" s="31"/>
      <c r="K118" s="31"/>
      <c r="L118" s="31"/>
      <c r="M118" s="36"/>
      <c r="N118" s="32"/>
      <c r="O118" s="30"/>
      <c r="P118" s="30"/>
      <c r="Q118" s="32"/>
      <c r="R118" s="32"/>
      <c r="S118" s="32"/>
    </row>
    <row r="119" spans="2:19" s="23" customFormat="1">
      <c r="B119" s="29"/>
      <c r="C119" s="35"/>
      <c r="D119" s="35"/>
      <c r="E119" s="35"/>
      <c r="F119" s="35"/>
      <c r="G119" s="30"/>
      <c r="H119" s="30"/>
      <c r="I119" s="30"/>
      <c r="J119" s="31"/>
      <c r="K119" s="31"/>
      <c r="L119" s="31"/>
      <c r="M119" s="36"/>
      <c r="N119" s="32"/>
      <c r="O119" s="30"/>
      <c r="P119" s="30"/>
      <c r="Q119" s="32"/>
      <c r="R119" s="32"/>
      <c r="S119" s="32"/>
    </row>
    <row r="120" spans="2:19" s="23" customFormat="1">
      <c r="B120" s="29"/>
      <c r="C120" s="35"/>
      <c r="D120" s="35"/>
      <c r="E120" s="35"/>
      <c r="F120" s="35"/>
      <c r="G120" s="30"/>
      <c r="H120" s="30"/>
      <c r="I120" s="30"/>
      <c r="J120" s="31"/>
      <c r="K120" s="31"/>
      <c r="L120" s="31"/>
      <c r="M120" s="36"/>
      <c r="N120" s="32"/>
      <c r="O120" s="30"/>
      <c r="P120" s="30"/>
      <c r="Q120" s="32"/>
      <c r="R120" s="32"/>
      <c r="S120" s="32"/>
    </row>
    <row r="121" spans="2:19" s="23" customFormat="1">
      <c r="B121" s="29"/>
      <c r="C121" s="35"/>
      <c r="D121" s="35"/>
      <c r="E121" s="35"/>
      <c r="F121" s="35"/>
      <c r="G121" s="30"/>
      <c r="H121" s="30"/>
      <c r="I121" s="30"/>
      <c r="J121" s="31"/>
      <c r="K121" s="31"/>
      <c r="L121" s="31"/>
      <c r="M121" s="36"/>
      <c r="N121" s="32"/>
      <c r="O121" s="30"/>
      <c r="P121" s="30"/>
      <c r="Q121" s="32"/>
      <c r="R121" s="32"/>
      <c r="S121" s="32"/>
    </row>
    <row r="122" spans="2:19" s="23" customFormat="1">
      <c r="B122" s="29"/>
      <c r="C122" s="35"/>
      <c r="D122" s="35"/>
      <c r="E122" s="35"/>
      <c r="F122" s="35"/>
      <c r="G122" s="30"/>
      <c r="H122" s="30"/>
      <c r="I122" s="30"/>
      <c r="J122" s="31"/>
      <c r="K122" s="31"/>
      <c r="L122" s="31"/>
      <c r="M122" s="36"/>
      <c r="N122" s="32"/>
      <c r="O122" s="30"/>
      <c r="P122" s="30"/>
      <c r="Q122" s="32"/>
      <c r="R122" s="32"/>
      <c r="S122" s="32"/>
    </row>
    <row r="123" spans="2:19" s="23" customFormat="1">
      <c r="B123" s="29"/>
      <c r="C123" s="35"/>
      <c r="D123" s="35"/>
      <c r="E123" s="35"/>
      <c r="F123" s="35"/>
      <c r="G123" s="30"/>
      <c r="H123" s="30"/>
      <c r="I123" s="30"/>
      <c r="J123" s="31"/>
      <c r="K123" s="31"/>
      <c r="L123" s="31"/>
      <c r="M123" s="36"/>
      <c r="N123" s="32"/>
      <c r="O123" s="30"/>
      <c r="P123" s="30"/>
      <c r="Q123" s="32"/>
      <c r="R123" s="32"/>
      <c r="S123" s="32"/>
    </row>
    <row r="124" spans="2:19" s="23" customFormat="1">
      <c r="B124" s="29"/>
      <c r="C124" s="35"/>
      <c r="D124" s="35"/>
      <c r="E124" s="35"/>
      <c r="F124" s="35"/>
      <c r="G124" s="30"/>
      <c r="H124" s="30"/>
      <c r="I124" s="30"/>
      <c r="J124" s="31"/>
      <c r="K124" s="31"/>
      <c r="L124" s="31"/>
      <c r="M124" s="36"/>
      <c r="N124" s="32"/>
      <c r="O124" s="30"/>
      <c r="P124" s="30"/>
      <c r="Q124" s="32"/>
      <c r="R124" s="32"/>
      <c r="S124" s="32"/>
    </row>
    <row r="125" spans="2:19" s="23" customFormat="1">
      <c r="B125" s="29"/>
      <c r="C125" s="35"/>
      <c r="D125" s="35"/>
      <c r="E125" s="35"/>
      <c r="F125" s="35"/>
      <c r="G125" s="30"/>
      <c r="H125" s="30"/>
      <c r="I125" s="30"/>
      <c r="J125" s="31"/>
      <c r="K125" s="31"/>
      <c r="L125" s="31"/>
      <c r="M125" s="36"/>
      <c r="N125" s="32"/>
      <c r="O125" s="30"/>
      <c r="P125" s="30"/>
      <c r="Q125" s="32"/>
      <c r="R125" s="32"/>
      <c r="S125" s="32"/>
    </row>
    <row r="126" spans="2:19" s="23" customFormat="1">
      <c r="B126" s="29"/>
      <c r="C126" s="35"/>
      <c r="D126" s="35"/>
      <c r="E126" s="35"/>
      <c r="F126" s="35"/>
      <c r="G126" s="30"/>
      <c r="H126" s="30"/>
      <c r="I126" s="30"/>
      <c r="J126" s="31"/>
      <c r="K126" s="31"/>
      <c r="L126" s="31"/>
      <c r="M126" s="36"/>
      <c r="N126" s="32"/>
      <c r="O126" s="30"/>
      <c r="P126" s="30"/>
      <c r="Q126" s="32"/>
      <c r="R126" s="32"/>
      <c r="S126" s="32"/>
    </row>
    <row r="127" spans="2:19" s="23" customFormat="1">
      <c r="B127" s="29"/>
      <c r="C127" s="35"/>
      <c r="D127" s="35"/>
      <c r="E127" s="35"/>
      <c r="F127" s="35"/>
      <c r="G127" s="30"/>
      <c r="H127" s="30"/>
      <c r="I127" s="30"/>
      <c r="J127" s="31"/>
      <c r="K127" s="31"/>
      <c r="L127" s="31"/>
      <c r="M127" s="36"/>
      <c r="N127" s="32"/>
      <c r="O127" s="30"/>
      <c r="P127" s="30"/>
      <c r="Q127" s="32"/>
      <c r="R127" s="32"/>
      <c r="S127" s="32"/>
    </row>
    <row r="128" spans="2:19" s="23" customFormat="1">
      <c r="B128" s="29"/>
      <c r="C128" s="35"/>
      <c r="D128" s="35"/>
      <c r="E128" s="35"/>
      <c r="F128" s="35"/>
      <c r="G128" s="30"/>
      <c r="H128" s="30"/>
      <c r="I128" s="30"/>
      <c r="J128" s="31"/>
      <c r="K128" s="31"/>
      <c r="L128" s="31"/>
      <c r="M128" s="5"/>
      <c r="N128" s="32"/>
      <c r="O128" s="30"/>
      <c r="P128" s="30"/>
      <c r="Q128" s="32"/>
      <c r="R128" s="32"/>
      <c r="S128" s="32"/>
    </row>
    <row r="129" spans="2:19" s="23" customFormat="1">
      <c r="B129" s="29"/>
      <c r="C129" s="35"/>
      <c r="D129" s="35"/>
      <c r="E129" s="35"/>
      <c r="F129" s="35"/>
      <c r="G129" s="30"/>
      <c r="H129" s="30"/>
      <c r="I129" s="30"/>
      <c r="J129" s="31"/>
      <c r="K129" s="31"/>
      <c r="L129" s="31"/>
      <c r="M129" s="5"/>
      <c r="N129" s="32"/>
      <c r="O129" s="30"/>
      <c r="P129" s="30"/>
      <c r="Q129" s="32"/>
      <c r="R129" s="32"/>
      <c r="S129" s="32"/>
    </row>
    <row r="130" spans="2:19" s="23" customFormat="1">
      <c r="B130" s="29"/>
      <c r="C130" s="35"/>
      <c r="D130" s="35"/>
      <c r="E130" s="35"/>
      <c r="F130" s="35"/>
      <c r="G130" s="30"/>
      <c r="H130" s="30"/>
      <c r="I130" s="30"/>
      <c r="J130" s="31"/>
      <c r="K130" s="31"/>
      <c r="L130" s="31"/>
      <c r="M130" s="5"/>
      <c r="N130" s="32"/>
      <c r="O130" s="30"/>
      <c r="P130" s="30"/>
      <c r="Q130" s="32"/>
      <c r="R130" s="32"/>
      <c r="S130" s="32"/>
    </row>
    <row r="131" spans="2:19" s="23" customFormat="1">
      <c r="B131" s="29"/>
      <c r="C131" s="35"/>
      <c r="D131" s="35"/>
      <c r="E131" s="35"/>
      <c r="F131" s="35"/>
      <c r="G131" s="30"/>
      <c r="H131" s="30"/>
      <c r="I131" s="30"/>
      <c r="J131" s="31"/>
      <c r="K131" s="31"/>
      <c r="L131" s="31"/>
      <c r="M131" s="5"/>
      <c r="N131" s="32"/>
      <c r="O131" s="30"/>
      <c r="P131" s="30"/>
      <c r="Q131" s="32"/>
      <c r="R131" s="32"/>
      <c r="S131" s="32"/>
    </row>
    <row r="132" spans="2:19" s="23" customFormat="1">
      <c r="B132" s="29"/>
      <c r="C132" s="35"/>
      <c r="D132" s="35"/>
      <c r="E132" s="35"/>
      <c r="F132" s="35"/>
      <c r="G132" s="30"/>
      <c r="H132" s="30"/>
      <c r="I132" s="30"/>
      <c r="J132" s="31"/>
      <c r="K132" s="31"/>
      <c r="L132" s="31"/>
      <c r="M132" s="5"/>
      <c r="N132" s="32"/>
      <c r="O132" s="30"/>
      <c r="P132" s="30"/>
      <c r="Q132" s="32"/>
      <c r="R132" s="32"/>
      <c r="S132" s="32"/>
    </row>
    <row r="133" spans="2:19" s="23" customFormat="1">
      <c r="B133" s="29"/>
      <c r="C133" s="29"/>
      <c r="D133" s="29"/>
      <c r="E133" s="29"/>
      <c r="F133" s="29"/>
      <c r="G133" s="29"/>
      <c r="H133" s="30"/>
      <c r="I133" s="29"/>
      <c r="J133" s="12"/>
      <c r="K133" s="12"/>
      <c r="L133" s="12"/>
      <c r="M133" s="37"/>
      <c r="N133" s="29"/>
      <c r="O133" s="29"/>
      <c r="P133" s="29"/>
      <c r="Q133" s="29"/>
      <c r="R133" s="29"/>
      <c r="S133" s="29"/>
    </row>
    <row r="134" spans="2:19" s="23" customFormat="1">
      <c r="B134" s="29"/>
      <c r="C134" s="29"/>
      <c r="D134" s="29"/>
      <c r="E134" s="29"/>
      <c r="F134" s="29"/>
      <c r="G134" s="30"/>
      <c r="H134" s="29"/>
      <c r="I134" s="30"/>
      <c r="J134" s="31"/>
      <c r="K134" s="31"/>
      <c r="L134" s="31"/>
      <c r="M134" s="5"/>
      <c r="N134" s="32"/>
      <c r="O134" s="30"/>
      <c r="P134" s="30"/>
      <c r="Q134" s="32"/>
      <c r="R134" s="32"/>
      <c r="S134" s="32"/>
    </row>
    <row r="135" spans="2:19" s="23" customFormat="1">
      <c r="B135" s="29"/>
      <c r="C135" s="29"/>
      <c r="D135" s="29"/>
      <c r="E135" s="29"/>
      <c r="F135" s="29"/>
      <c r="G135" s="30"/>
      <c r="H135" s="30"/>
      <c r="I135" s="30"/>
      <c r="J135" s="31"/>
      <c r="K135" s="31"/>
      <c r="L135" s="31"/>
      <c r="M135" s="5"/>
      <c r="N135" s="32"/>
      <c r="O135" s="30"/>
      <c r="P135" s="30"/>
      <c r="Q135" s="32"/>
      <c r="R135" s="32"/>
      <c r="S135" s="32"/>
    </row>
    <row r="136" spans="2:19" s="23" customFormat="1">
      <c r="B136" s="29"/>
      <c r="C136" s="29"/>
      <c r="D136" s="29"/>
      <c r="E136" s="29"/>
      <c r="F136" s="29"/>
      <c r="G136" s="30"/>
      <c r="H136" s="30"/>
      <c r="I136" s="30"/>
      <c r="J136" s="31"/>
      <c r="K136" s="31"/>
      <c r="L136" s="31"/>
      <c r="M136" s="5"/>
      <c r="N136" s="30"/>
      <c r="O136" s="30"/>
      <c r="P136" s="30"/>
      <c r="Q136" s="32"/>
      <c r="R136" s="32"/>
      <c r="S136" s="32"/>
    </row>
    <row r="137" spans="2:19" s="23" customFormat="1">
      <c r="B137" s="29"/>
      <c r="C137" s="29"/>
      <c r="D137" s="29"/>
      <c r="E137" s="29"/>
      <c r="F137" s="29"/>
      <c r="G137" s="30"/>
      <c r="H137" s="30"/>
      <c r="I137" s="30"/>
      <c r="J137" s="31"/>
      <c r="K137" s="31"/>
      <c r="L137" s="31"/>
      <c r="M137" s="5"/>
      <c r="N137" s="30"/>
      <c r="O137" s="30"/>
      <c r="P137" s="30"/>
      <c r="Q137" s="32"/>
      <c r="R137" s="32"/>
      <c r="S137" s="32"/>
    </row>
    <row r="138" spans="2:19" s="23" customFormat="1">
      <c r="B138" s="29"/>
      <c r="C138" s="29"/>
      <c r="D138" s="29"/>
      <c r="E138" s="29"/>
      <c r="F138" s="29"/>
      <c r="G138" s="30"/>
      <c r="H138" s="30"/>
      <c r="I138" s="30"/>
      <c r="J138" s="31"/>
      <c r="K138" s="31"/>
      <c r="L138" s="31"/>
      <c r="M138" s="5"/>
      <c r="N138" s="32"/>
      <c r="O138" s="30"/>
      <c r="P138" s="30"/>
      <c r="Q138" s="32"/>
      <c r="R138" s="32"/>
      <c r="S138" s="32"/>
    </row>
    <row r="139" spans="2:19" s="23" customFormat="1">
      <c r="B139" s="29"/>
      <c r="C139" s="29"/>
      <c r="D139" s="29"/>
      <c r="E139" s="29"/>
      <c r="F139" s="29"/>
      <c r="G139" s="30"/>
      <c r="H139" s="30"/>
      <c r="I139" s="30"/>
      <c r="J139" s="31"/>
      <c r="K139" s="31"/>
      <c r="L139" s="31"/>
      <c r="M139" s="5"/>
      <c r="N139" s="32"/>
      <c r="O139" s="30"/>
      <c r="P139" s="30"/>
      <c r="Q139" s="32"/>
      <c r="R139" s="32"/>
      <c r="S139" s="32"/>
    </row>
    <row r="140" spans="2:19" s="23" customFormat="1">
      <c r="B140" s="29"/>
      <c r="C140" s="29"/>
      <c r="D140" s="29"/>
      <c r="E140" s="29"/>
      <c r="F140" s="29"/>
      <c r="G140" s="30"/>
      <c r="H140" s="30"/>
      <c r="I140" s="30"/>
      <c r="J140" s="31"/>
      <c r="K140" s="31"/>
      <c r="L140" s="31"/>
      <c r="M140" s="5"/>
      <c r="N140" s="32"/>
      <c r="O140" s="30"/>
      <c r="P140" s="30"/>
      <c r="Q140" s="32"/>
      <c r="R140" s="32"/>
      <c r="S140" s="32"/>
    </row>
    <row r="141" spans="2:19" s="23" customFormat="1">
      <c r="B141" s="29"/>
      <c r="C141" s="29"/>
      <c r="D141" s="29"/>
      <c r="E141" s="29"/>
      <c r="F141" s="29"/>
      <c r="G141" s="30"/>
      <c r="H141" s="30"/>
      <c r="I141" s="30"/>
      <c r="J141" s="31"/>
      <c r="K141" s="31"/>
      <c r="L141" s="31"/>
      <c r="M141" s="5"/>
      <c r="N141" s="32"/>
      <c r="O141" s="30"/>
      <c r="P141" s="30"/>
      <c r="Q141" s="32"/>
      <c r="R141" s="32"/>
      <c r="S141" s="32"/>
    </row>
    <row r="142" spans="2:19" s="23" customFormat="1">
      <c r="B142" s="29"/>
      <c r="C142" s="29"/>
      <c r="D142" s="29"/>
      <c r="E142" s="29"/>
      <c r="F142" s="29"/>
      <c r="G142" s="30"/>
      <c r="H142" s="30"/>
      <c r="I142" s="30"/>
      <c r="J142" s="31"/>
      <c r="K142" s="31"/>
      <c r="L142" s="31"/>
      <c r="M142" s="5"/>
      <c r="N142" s="32"/>
      <c r="O142" s="30"/>
      <c r="P142" s="30"/>
      <c r="Q142" s="32"/>
      <c r="R142" s="32"/>
      <c r="S142" s="32"/>
    </row>
    <row r="143" spans="2:19" s="23" customFormat="1">
      <c r="B143" s="29"/>
      <c r="C143" s="29"/>
      <c r="D143" s="29"/>
      <c r="E143" s="29"/>
      <c r="F143" s="29"/>
      <c r="G143" s="30"/>
      <c r="H143" s="30"/>
      <c r="I143" s="30"/>
      <c r="J143" s="31"/>
      <c r="K143" s="31"/>
      <c r="L143" s="31"/>
      <c r="M143" s="5"/>
      <c r="N143" s="32"/>
      <c r="O143" s="30"/>
      <c r="P143" s="30"/>
      <c r="Q143" s="32"/>
      <c r="R143" s="32"/>
      <c r="S143" s="32"/>
    </row>
    <row r="144" spans="2:19" s="23" customFormat="1">
      <c r="B144" s="38"/>
      <c r="C144" s="29"/>
      <c r="D144" s="29"/>
      <c r="E144" s="29"/>
      <c r="F144" s="29"/>
      <c r="G144" s="30"/>
      <c r="H144" s="30"/>
      <c r="I144" s="30"/>
      <c r="J144" s="31"/>
      <c r="K144" s="31"/>
      <c r="L144" s="31"/>
      <c r="M144" s="5"/>
      <c r="N144" s="32"/>
      <c r="O144" s="30"/>
      <c r="P144" s="30"/>
      <c r="Q144" s="32"/>
      <c r="R144" s="32"/>
      <c r="S144" s="32"/>
    </row>
    <row r="145" spans="2:19" s="23" customFormat="1">
      <c r="B145" s="38"/>
      <c r="C145" s="29"/>
      <c r="D145" s="29"/>
      <c r="E145" s="29"/>
      <c r="F145" s="29"/>
      <c r="G145" s="30"/>
      <c r="H145" s="30"/>
      <c r="I145" s="30"/>
      <c r="J145" s="31"/>
      <c r="K145" s="31"/>
      <c r="L145" s="31"/>
      <c r="M145" s="5"/>
      <c r="N145" s="32"/>
      <c r="O145" s="30"/>
      <c r="P145" s="30"/>
      <c r="Q145" s="32"/>
      <c r="R145" s="32"/>
      <c r="S145" s="32"/>
    </row>
    <row r="146" spans="2:19" s="23" customFormat="1">
      <c r="B146" s="38"/>
      <c r="C146" s="29"/>
      <c r="D146" s="29"/>
      <c r="E146" s="29"/>
      <c r="F146" s="29"/>
      <c r="G146" s="30"/>
      <c r="H146" s="30"/>
      <c r="I146" s="30"/>
      <c r="J146" s="31"/>
      <c r="K146" s="31"/>
      <c r="L146" s="31"/>
      <c r="M146" s="5"/>
      <c r="N146" s="32"/>
      <c r="O146" s="30"/>
      <c r="P146" s="30"/>
      <c r="Q146" s="32"/>
      <c r="R146" s="32"/>
      <c r="S146" s="32"/>
    </row>
    <row r="147" spans="2:19" s="23" customFormat="1">
      <c r="B147" s="38"/>
      <c r="C147" s="29"/>
      <c r="D147" s="29"/>
      <c r="E147" s="29"/>
      <c r="F147" s="29"/>
      <c r="G147" s="30"/>
      <c r="H147" s="30"/>
      <c r="I147" s="30"/>
      <c r="J147" s="31"/>
      <c r="K147" s="31"/>
      <c r="L147" s="31"/>
      <c r="M147" s="5"/>
      <c r="N147" s="32"/>
      <c r="O147" s="30"/>
      <c r="P147" s="30"/>
      <c r="Q147" s="32"/>
      <c r="R147" s="32"/>
      <c r="S147" s="32"/>
    </row>
    <row r="148" spans="2:19" s="23" customFormat="1">
      <c r="B148" s="38"/>
      <c r="C148" s="29"/>
      <c r="D148" s="29"/>
      <c r="E148" s="29"/>
      <c r="F148" s="29"/>
      <c r="G148" s="30"/>
      <c r="H148" s="30"/>
      <c r="I148" s="30"/>
      <c r="J148" s="31"/>
      <c r="K148" s="31"/>
      <c r="L148" s="31"/>
      <c r="M148" s="5"/>
      <c r="N148" s="32"/>
      <c r="O148" s="30"/>
      <c r="P148" s="30"/>
      <c r="Q148" s="32"/>
      <c r="R148" s="32"/>
      <c r="S148" s="32"/>
    </row>
    <row r="149" spans="2:19" s="39" customFormat="1">
      <c r="B149" s="29"/>
      <c r="C149" s="29"/>
      <c r="D149" s="29"/>
      <c r="E149" s="29"/>
      <c r="F149" s="29"/>
      <c r="G149" s="29"/>
      <c r="H149" s="30"/>
      <c r="I149" s="29"/>
      <c r="J149" s="12"/>
      <c r="K149" s="12"/>
      <c r="L149" s="12"/>
      <c r="M149" s="37"/>
      <c r="N149" s="29"/>
      <c r="O149" s="29"/>
      <c r="P149" s="29"/>
      <c r="Q149" s="29"/>
      <c r="R149" s="29"/>
      <c r="S149" s="29"/>
    </row>
    <row r="150" spans="2:19" s="23" customFormat="1">
      <c r="B150" s="29"/>
      <c r="C150" s="35"/>
      <c r="D150" s="35"/>
      <c r="E150" s="35"/>
      <c r="F150" s="35"/>
      <c r="G150" s="30"/>
      <c r="H150" s="29"/>
      <c r="I150" s="30"/>
      <c r="J150" s="31"/>
      <c r="K150" s="31"/>
      <c r="L150" s="31"/>
      <c r="M150" s="5"/>
      <c r="N150" s="32"/>
      <c r="O150" s="30"/>
      <c r="P150" s="40"/>
      <c r="Q150" s="32"/>
      <c r="R150" s="32"/>
      <c r="S150" s="32"/>
    </row>
    <row r="151" spans="2:19" s="23" customFormat="1">
      <c r="B151" s="29"/>
      <c r="C151" s="35"/>
      <c r="D151" s="35"/>
      <c r="E151" s="35"/>
      <c r="F151" s="35"/>
      <c r="G151" s="30"/>
      <c r="H151" s="30"/>
      <c r="I151" s="30"/>
      <c r="J151" s="31"/>
      <c r="K151" s="31"/>
      <c r="L151" s="31"/>
      <c r="M151" s="5"/>
      <c r="N151" s="32"/>
      <c r="O151" s="30"/>
      <c r="P151" s="40"/>
      <c r="Q151" s="32"/>
      <c r="R151" s="32"/>
      <c r="S151" s="32"/>
    </row>
    <row r="152" spans="2:19" s="23" customFormat="1">
      <c r="B152" s="29"/>
      <c r="C152" s="35"/>
      <c r="D152" s="35"/>
      <c r="E152" s="35"/>
      <c r="F152" s="35"/>
      <c r="G152" s="30"/>
      <c r="H152" s="30"/>
      <c r="I152" s="30"/>
      <c r="J152" s="31"/>
      <c r="K152" s="31"/>
      <c r="L152" s="31"/>
      <c r="M152" s="5"/>
      <c r="N152" s="32"/>
      <c r="O152" s="30"/>
      <c r="P152" s="40"/>
      <c r="Q152" s="32"/>
      <c r="R152" s="32"/>
      <c r="S152" s="32"/>
    </row>
    <row r="153" spans="2:19" s="23" customFormat="1">
      <c r="B153" s="29"/>
      <c r="C153" s="35"/>
      <c r="D153" s="35"/>
      <c r="E153" s="35"/>
      <c r="F153" s="35"/>
      <c r="G153" s="30"/>
      <c r="H153" s="30"/>
      <c r="I153" s="30"/>
      <c r="J153" s="31"/>
      <c r="K153" s="31"/>
      <c r="L153" s="31"/>
      <c r="M153" s="5"/>
      <c r="N153" s="32"/>
      <c r="O153" s="30"/>
      <c r="P153" s="30"/>
      <c r="Q153" s="32"/>
      <c r="R153" s="32"/>
      <c r="S153" s="32"/>
    </row>
    <row r="154" spans="2:19" s="23" customFormat="1">
      <c r="B154" s="29"/>
      <c r="C154" s="35"/>
      <c r="D154" s="35"/>
      <c r="E154" s="35"/>
      <c r="F154" s="35"/>
      <c r="G154" s="30"/>
      <c r="H154" s="30"/>
      <c r="I154" s="30"/>
      <c r="J154" s="31"/>
      <c r="K154" s="31"/>
      <c r="L154" s="31"/>
      <c r="M154" s="5"/>
      <c r="N154" s="32"/>
      <c r="O154" s="30"/>
      <c r="P154" s="30"/>
      <c r="Q154" s="32"/>
      <c r="R154" s="32"/>
      <c r="S154" s="32"/>
    </row>
    <row r="155" spans="2:19" s="23" customFormat="1">
      <c r="B155" s="29"/>
      <c r="C155" s="35"/>
      <c r="D155" s="35"/>
      <c r="E155" s="35"/>
      <c r="F155" s="35"/>
      <c r="G155" s="30"/>
      <c r="H155" s="30"/>
      <c r="I155" s="30"/>
      <c r="J155" s="31"/>
      <c r="K155" s="31"/>
      <c r="L155" s="31"/>
      <c r="M155" s="5"/>
      <c r="N155" s="32"/>
      <c r="O155" s="30"/>
      <c r="P155" s="30"/>
      <c r="Q155" s="32"/>
      <c r="R155" s="32"/>
      <c r="S155" s="32"/>
    </row>
    <row r="156" spans="2:19" s="23" customFormat="1">
      <c r="B156" s="29"/>
      <c r="C156" s="35"/>
      <c r="D156" s="35"/>
      <c r="E156" s="35"/>
      <c r="F156" s="35"/>
      <c r="G156" s="41"/>
      <c r="H156" s="30"/>
      <c r="I156" s="30"/>
      <c r="J156" s="31"/>
      <c r="K156" s="31"/>
      <c r="L156" s="31"/>
      <c r="M156" s="5"/>
      <c r="N156" s="32"/>
      <c r="O156" s="30"/>
      <c r="P156" s="30"/>
      <c r="Q156" s="32"/>
      <c r="R156" s="32"/>
      <c r="S156" s="32"/>
    </row>
    <row r="157" spans="2:19" s="23" customFormat="1">
      <c r="B157" s="29"/>
      <c r="C157" s="35"/>
      <c r="D157" s="35"/>
      <c r="E157" s="35"/>
      <c r="F157" s="35"/>
      <c r="G157" s="30"/>
      <c r="H157" s="41"/>
      <c r="I157" s="30"/>
      <c r="J157" s="31"/>
      <c r="K157" s="31"/>
      <c r="L157" s="31"/>
      <c r="M157" s="5"/>
      <c r="N157" s="32"/>
      <c r="O157" s="30"/>
      <c r="P157" s="30"/>
      <c r="Q157" s="32"/>
      <c r="R157" s="32"/>
      <c r="S157" s="32"/>
    </row>
    <row r="158" spans="2:19" s="23" customFormat="1">
      <c r="B158" s="29"/>
      <c r="C158" s="35"/>
      <c r="D158" s="35"/>
      <c r="E158" s="35"/>
      <c r="F158" s="35"/>
      <c r="G158" s="30"/>
      <c r="H158" s="30"/>
      <c r="I158" s="30"/>
      <c r="J158" s="31"/>
      <c r="K158" s="31"/>
      <c r="L158" s="31"/>
      <c r="M158" s="5"/>
      <c r="N158" s="32"/>
      <c r="O158" s="30"/>
      <c r="P158" s="30"/>
      <c r="Q158" s="32"/>
      <c r="R158" s="32"/>
      <c r="S158" s="32"/>
    </row>
    <row r="159" spans="2:19" s="23" customFormat="1">
      <c r="B159" s="29"/>
      <c r="C159" s="35"/>
      <c r="D159" s="35"/>
      <c r="E159" s="35"/>
      <c r="F159" s="35"/>
      <c r="G159" s="41"/>
      <c r="H159" s="30"/>
      <c r="I159" s="30"/>
      <c r="J159" s="31"/>
      <c r="K159" s="31"/>
      <c r="L159" s="31"/>
      <c r="M159" s="5"/>
      <c r="N159" s="32"/>
      <c r="O159" s="30"/>
      <c r="P159" s="40"/>
      <c r="Q159" s="32"/>
      <c r="R159" s="32"/>
      <c r="S159" s="32"/>
    </row>
    <row r="160" spans="2:19" s="23" customFormat="1">
      <c r="B160" s="29"/>
      <c r="C160" s="35"/>
      <c r="D160" s="35"/>
      <c r="E160" s="35"/>
      <c r="F160" s="35"/>
      <c r="G160" s="41"/>
      <c r="H160" s="41"/>
      <c r="I160" s="30"/>
      <c r="J160" s="31"/>
      <c r="K160" s="31"/>
      <c r="L160" s="31"/>
      <c r="M160" s="5"/>
      <c r="N160" s="32"/>
      <c r="O160" s="30"/>
      <c r="P160" s="40"/>
      <c r="Q160" s="32"/>
      <c r="R160" s="32"/>
      <c r="S160" s="32"/>
    </row>
    <row r="161" spans="2:19" s="23" customFormat="1">
      <c r="B161" s="29"/>
      <c r="C161" s="29"/>
      <c r="D161" s="29"/>
      <c r="E161" s="29"/>
      <c r="F161" s="29"/>
      <c r="G161" s="30"/>
      <c r="H161" s="41"/>
      <c r="I161" s="30"/>
      <c r="J161" s="31"/>
      <c r="K161" s="31"/>
      <c r="L161" s="31"/>
      <c r="M161" s="5"/>
      <c r="N161" s="32"/>
      <c r="O161" s="30"/>
      <c r="P161" s="40"/>
      <c r="Q161" s="32"/>
      <c r="R161" s="32"/>
      <c r="S161" s="32"/>
    </row>
    <row r="162" spans="2:19" s="23" customFormat="1">
      <c r="B162" s="29"/>
      <c r="C162" s="29"/>
      <c r="D162" s="29"/>
      <c r="E162" s="29"/>
      <c r="F162" s="29"/>
      <c r="G162" s="30"/>
      <c r="H162" s="30"/>
      <c r="I162" s="30"/>
      <c r="J162" s="31"/>
      <c r="K162" s="31"/>
      <c r="L162" s="31"/>
      <c r="M162" s="5"/>
      <c r="N162" s="32"/>
      <c r="O162" s="30"/>
      <c r="P162" s="40"/>
      <c r="Q162" s="32"/>
      <c r="R162" s="32"/>
      <c r="S162" s="32"/>
    </row>
    <row r="163" spans="2:19" s="23" customFormat="1">
      <c r="B163" s="29"/>
      <c r="C163" s="29"/>
      <c r="D163" s="29"/>
      <c r="E163" s="29"/>
      <c r="F163" s="29"/>
      <c r="G163" s="41"/>
      <c r="H163" s="30"/>
      <c r="I163" s="30"/>
      <c r="J163" s="31"/>
      <c r="K163" s="31"/>
      <c r="L163" s="31"/>
      <c r="M163" s="5"/>
      <c r="N163" s="32"/>
      <c r="O163" s="30"/>
      <c r="P163" s="40"/>
      <c r="Q163" s="32"/>
      <c r="R163" s="32"/>
      <c r="S163" s="32"/>
    </row>
    <row r="164" spans="2:19" s="23" customFormat="1">
      <c r="B164" s="29"/>
      <c r="C164" s="29"/>
      <c r="D164" s="29"/>
      <c r="E164" s="29"/>
      <c r="F164" s="29"/>
      <c r="G164" s="41"/>
      <c r="H164" s="41"/>
      <c r="I164" s="30"/>
      <c r="J164" s="31"/>
      <c r="K164" s="31"/>
      <c r="L164" s="31"/>
      <c r="M164" s="5"/>
      <c r="N164" s="32"/>
      <c r="O164" s="30"/>
      <c r="P164" s="40"/>
      <c r="Q164" s="32"/>
      <c r="R164" s="32"/>
      <c r="S164" s="32"/>
    </row>
    <row r="165" spans="2:19" s="23" customFormat="1">
      <c r="B165" s="29"/>
      <c r="C165" s="29"/>
      <c r="D165" s="29"/>
      <c r="E165" s="29"/>
      <c r="F165" s="29"/>
      <c r="G165" s="41"/>
      <c r="H165" s="41"/>
      <c r="I165" s="30"/>
      <c r="J165" s="31"/>
      <c r="K165" s="31"/>
      <c r="L165" s="31"/>
      <c r="M165" s="5"/>
      <c r="N165" s="32"/>
      <c r="O165" s="30"/>
      <c r="P165" s="40"/>
      <c r="Q165" s="32"/>
      <c r="R165" s="32"/>
      <c r="S165" s="32"/>
    </row>
    <row r="166" spans="2:19" s="23" customFormat="1">
      <c r="B166" s="29"/>
      <c r="C166" s="29"/>
      <c r="D166" s="29"/>
      <c r="E166" s="29"/>
      <c r="F166" s="29"/>
      <c r="G166" s="41"/>
      <c r="H166" s="41"/>
      <c r="I166" s="30"/>
      <c r="J166" s="31"/>
      <c r="K166" s="31"/>
      <c r="L166" s="31"/>
      <c r="M166" s="5"/>
      <c r="N166" s="32"/>
      <c r="O166" s="30"/>
      <c r="P166" s="40"/>
      <c r="Q166" s="32"/>
      <c r="R166" s="32"/>
      <c r="S166" s="32"/>
    </row>
    <row r="167" spans="2:19" s="23" customFormat="1">
      <c r="B167" s="29"/>
      <c r="C167" s="29"/>
      <c r="D167" s="29"/>
      <c r="E167" s="29"/>
      <c r="F167" s="29"/>
      <c r="G167" s="41"/>
      <c r="H167" s="41"/>
      <c r="I167" s="30"/>
      <c r="J167" s="31"/>
      <c r="K167" s="31"/>
      <c r="L167" s="31"/>
      <c r="M167" s="5"/>
      <c r="N167" s="32"/>
      <c r="O167" s="30"/>
      <c r="P167" s="40"/>
      <c r="Q167" s="32"/>
      <c r="R167" s="32"/>
      <c r="S167" s="32"/>
    </row>
    <row r="168" spans="2:19" s="23" customFormat="1">
      <c r="B168" s="29"/>
      <c r="C168" s="29"/>
      <c r="D168" s="29"/>
      <c r="E168" s="29"/>
      <c r="F168" s="29"/>
      <c r="G168" s="41"/>
      <c r="H168" s="41"/>
      <c r="I168" s="30"/>
      <c r="J168" s="31"/>
      <c r="K168" s="31"/>
      <c r="L168" s="31"/>
      <c r="M168" s="5"/>
      <c r="N168" s="32"/>
      <c r="O168" s="30"/>
      <c r="P168" s="40"/>
      <c r="Q168" s="32"/>
      <c r="R168" s="32"/>
      <c r="S168" s="32"/>
    </row>
    <row r="169" spans="2:19" s="23" customFormat="1">
      <c r="B169" s="29"/>
      <c r="C169" s="29"/>
      <c r="D169" s="29"/>
      <c r="E169" s="29"/>
      <c r="F169" s="29"/>
      <c r="G169" s="41"/>
      <c r="H169" s="41"/>
      <c r="I169" s="30"/>
      <c r="J169" s="31"/>
      <c r="K169" s="31"/>
      <c r="L169" s="31"/>
      <c r="M169" s="5"/>
      <c r="N169" s="32"/>
      <c r="O169" s="30"/>
      <c r="P169" s="40"/>
      <c r="Q169" s="32"/>
      <c r="R169" s="32"/>
      <c r="S169" s="32"/>
    </row>
    <row r="170" spans="2:19" s="23" customFormat="1">
      <c r="B170" s="29"/>
      <c r="C170" s="29"/>
      <c r="D170" s="29"/>
      <c r="E170" s="29"/>
      <c r="F170" s="29"/>
      <c r="G170" s="41"/>
      <c r="H170" s="41"/>
      <c r="I170" s="30"/>
      <c r="J170" s="31"/>
      <c r="K170" s="31"/>
      <c r="L170" s="31"/>
      <c r="M170" s="5"/>
      <c r="N170" s="32"/>
      <c r="O170" s="30"/>
      <c r="P170" s="40"/>
      <c r="Q170" s="32"/>
      <c r="R170" s="32"/>
      <c r="S170" s="32"/>
    </row>
    <row r="171" spans="2:19" s="23" customFormat="1">
      <c r="B171" s="29"/>
      <c r="C171" s="29"/>
      <c r="D171" s="29"/>
      <c r="E171" s="29"/>
      <c r="F171" s="29"/>
      <c r="G171" s="41"/>
      <c r="H171" s="41"/>
      <c r="I171" s="30"/>
      <c r="J171" s="31"/>
      <c r="K171" s="31"/>
      <c r="L171" s="31"/>
      <c r="M171" s="5"/>
      <c r="N171" s="32"/>
      <c r="O171" s="30"/>
      <c r="P171" s="40"/>
      <c r="Q171" s="32"/>
      <c r="R171" s="32"/>
      <c r="S171" s="32"/>
    </row>
    <row r="172" spans="2:19" s="23" customFormat="1">
      <c r="B172" s="29"/>
      <c r="C172" s="29"/>
      <c r="D172" s="29"/>
      <c r="E172" s="29"/>
      <c r="F172" s="29"/>
      <c r="G172" s="41"/>
      <c r="H172" s="41"/>
      <c r="I172" s="30"/>
      <c r="J172" s="31"/>
      <c r="K172" s="31"/>
      <c r="L172" s="31"/>
      <c r="M172" s="5"/>
      <c r="N172" s="32"/>
      <c r="O172" s="30"/>
      <c r="P172" s="40"/>
      <c r="Q172" s="32"/>
      <c r="R172" s="32"/>
      <c r="S172" s="32"/>
    </row>
    <row r="173" spans="2:19" s="23" customFormat="1">
      <c r="B173" s="29"/>
      <c r="C173" s="29"/>
      <c r="D173" s="29"/>
      <c r="E173" s="29"/>
      <c r="F173" s="29"/>
      <c r="G173" s="41"/>
      <c r="H173" s="41"/>
      <c r="I173" s="30"/>
      <c r="J173" s="31"/>
      <c r="K173" s="31"/>
      <c r="L173" s="31"/>
      <c r="M173" s="5"/>
      <c r="N173" s="32"/>
      <c r="O173" s="30"/>
      <c r="P173" s="40"/>
      <c r="Q173" s="32"/>
      <c r="R173" s="32"/>
      <c r="S173" s="32"/>
    </row>
    <row r="174" spans="2:19" s="23" customFormat="1">
      <c r="B174" s="29"/>
      <c r="C174" s="29"/>
      <c r="D174" s="29"/>
      <c r="E174" s="29"/>
      <c r="F174" s="29"/>
      <c r="G174" s="41"/>
      <c r="H174" s="41"/>
      <c r="I174" s="30"/>
      <c r="J174" s="31"/>
      <c r="K174" s="31"/>
      <c r="L174" s="31"/>
      <c r="M174" s="5"/>
      <c r="N174" s="32"/>
      <c r="O174" s="30"/>
      <c r="P174" s="40"/>
      <c r="Q174" s="32"/>
      <c r="R174" s="32"/>
      <c r="S174" s="32"/>
    </row>
    <row r="175" spans="2:19" s="23" customFormat="1">
      <c r="B175" s="29"/>
      <c r="C175" s="29"/>
      <c r="D175" s="29"/>
      <c r="E175" s="29"/>
      <c r="F175" s="29"/>
      <c r="G175" s="41"/>
      <c r="H175" s="41"/>
      <c r="I175" s="30"/>
      <c r="J175" s="31"/>
      <c r="K175" s="31"/>
      <c r="L175" s="31"/>
      <c r="M175" s="5"/>
      <c r="N175" s="32"/>
      <c r="O175" s="30"/>
      <c r="P175" s="40"/>
      <c r="Q175" s="32"/>
      <c r="R175" s="32"/>
      <c r="S175" s="32"/>
    </row>
    <row r="176" spans="2:19" s="23" customFormat="1">
      <c r="B176" s="29"/>
      <c r="C176" s="29"/>
      <c r="D176" s="29"/>
      <c r="E176" s="29"/>
      <c r="F176" s="29"/>
      <c r="G176" s="41"/>
      <c r="H176" s="41"/>
      <c r="I176" s="30"/>
      <c r="J176" s="31"/>
      <c r="K176" s="31"/>
      <c r="L176" s="31"/>
      <c r="M176" s="5"/>
      <c r="N176" s="32"/>
      <c r="O176" s="30"/>
      <c r="P176" s="40"/>
      <c r="Q176" s="32"/>
      <c r="R176" s="32"/>
      <c r="S176" s="32"/>
    </row>
    <row r="177" spans="2:19" s="23" customFormat="1">
      <c r="B177" s="29"/>
      <c r="C177" s="29"/>
      <c r="D177" s="29"/>
      <c r="E177" s="29"/>
      <c r="F177" s="29"/>
      <c r="G177" s="41"/>
      <c r="H177" s="41"/>
      <c r="I177" s="30"/>
      <c r="J177" s="31"/>
      <c r="K177" s="31"/>
      <c r="L177" s="31"/>
      <c r="M177" s="5"/>
      <c r="N177" s="32"/>
      <c r="O177" s="30"/>
      <c r="P177" s="40"/>
      <c r="Q177" s="32"/>
      <c r="R177" s="32"/>
      <c r="S177" s="32"/>
    </row>
    <row r="178" spans="2:19" s="23" customFormat="1">
      <c r="B178" s="29"/>
      <c r="C178" s="29"/>
      <c r="D178" s="29"/>
      <c r="E178" s="29"/>
      <c r="F178" s="29"/>
      <c r="G178" s="41"/>
      <c r="H178" s="41"/>
      <c r="I178" s="30"/>
      <c r="J178" s="31"/>
      <c r="K178" s="31"/>
      <c r="L178" s="31"/>
      <c r="M178" s="5"/>
      <c r="N178" s="32"/>
      <c r="O178" s="30"/>
      <c r="P178" s="40"/>
      <c r="Q178" s="32"/>
      <c r="R178" s="32"/>
      <c r="S178" s="32"/>
    </row>
    <row r="179" spans="2:19" s="23" customFormat="1">
      <c r="B179" s="29"/>
      <c r="C179" s="29"/>
      <c r="D179" s="29"/>
      <c r="E179" s="29"/>
      <c r="F179" s="29"/>
      <c r="G179" s="41"/>
      <c r="H179" s="41"/>
      <c r="I179" s="30"/>
      <c r="J179" s="31"/>
      <c r="K179" s="31"/>
      <c r="L179" s="31"/>
      <c r="M179" s="5"/>
      <c r="N179" s="32"/>
      <c r="O179" s="30"/>
      <c r="P179" s="40"/>
      <c r="Q179" s="32"/>
      <c r="R179" s="32"/>
      <c r="S179" s="32"/>
    </row>
    <row r="180" spans="2:19" s="23" customFormat="1">
      <c r="B180" s="29"/>
      <c r="C180" s="29"/>
      <c r="D180" s="29"/>
      <c r="E180" s="29"/>
      <c r="F180" s="29"/>
      <c r="G180" s="41"/>
      <c r="H180" s="41"/>
      <c r="I180" s="30"/>
      <c r="J180" s="31"/>
      <c r="K180" s="31"/>
      <c r="L180" s="31"/>
      <c r="M180" s="5"/>
      <c r="N180" s="32"/>
      <c r="O180" s="30"/>
      <c r="P180" s="40"/>
      <c r="Q180" s="32"/>
      <c r="R180" s="32"/>
      <c r="S180" s="32"/>
    </row>
    <row r="181" spans="2:19" s="23" customFormat="1">
      <c r="B181" s="29"/>
      <c r="C181" s="29"/>
      <c r="D181" s="29"/>
      <c r="E181" s="29"/>
      <c r="F181" s="29"/>
      <c r="G181" s="41"/>
      <c r="H181" s="41"/>
      <c r="I181" s="30"/>
      <c r="J181" s="31"/>
      <c r="K181" s="31"/>
      <c r="L181" s="31"/>
      <c r="M181" s="5"/>
      <c r="N181" s="32"/>
      <c r="O181" s="30"/>
      <c r="P181" s="40"/>
      <c r="Q181" s="32"/>
      <c r="R181" s="32"/>
      <c r="S181" s="32"/>
    </row>
    <row r="182" spans="2:19" s="23" customFormat="1">
      <c r="B182" s="29"/>
      <c r="C182" s="29"/>
      <c r="D182" s="29"/>
      <c r="E182" s="29"/>
      <c r="F182" s="29"/>
      <c r="G182" s="41"/>
      <c r="H182" s="41"/>
      <c r="I182" s="30"/>
      <c r="J182" s="31"/>
      <c r="K182" s="31"/>
      <c r="L182" s="31"/>
      <c r="M182" s="5"/>
      <c r="N182" s="32"/>
      <c r="O182" s="30"/>
      <c r="P182" s="40"/>
      <c r="Q182" s="32"/>
      <c r="R182" s="32"/>
      <c r="S182" s="32"/>
    </row>
    <row r="183" spans="2:19" s="23" customFormat="1">
      <c r="B183" s="29"/>
      <c r="C183" s="29"/>
      <c r="D183" s="29"/>
      <c r="E183" s="29"/>
      <c r="F183" s="29"/>
      <c r="G183" s="41"/>
      <c r="H183" s="41"/>
      <c r="I183" s="30"/>
      <c r="J183" s="31"/>
      <c r="K183" s="31"/>
      <c r="L183" s="31"/>
      <c r="M183" s="5"/>
      <c r="N183" s="32"/>
      <c r="O183" s="30"/>
      <c r="P183" s="40"/>
      <c r="Q183" s="32"/>
      <c r="R183" s="32"/>
      <c r="S183" s="32"/>
    </row>
    <row r="184" spans="2:19" s="23" customFormat="1">
      <c r="B184" s="29"/>
      <c r="C184" s="29"/>
      <c r="D184" s="29"/>
      <c r="E184" s="29"/>
      <c r="F184" s="29"/>
      <c r="G184" s="41"/>
      <c r="H184" s="41"/>
      <c r="I184" s="30"/>
      <c r="J184" s="31"/>
      <c r="K184" s="31"/>
      <c r="L184" s="31"/>
      <c r="M184" s="5"/>
      <c r="N184" s="32"/>
      <c r="O184" s="30"/>
      <c r="P184" s="40"/>
      <c r="Q184" s="32"/>
      <c r="R184" s="32"/>
      <c r="S184" s="32"/>
    </row>
    <row r="185" spans="2:19" s="23" customFormat="1">
      <c r="B185" s="29"/>
      <c r="C185" s="29"/>
      <c r="D185" s="29"/>
      <c r="E185" s="29"/>
      <c r="F185" s="29"/>
      <c r="G185" s="41"/>
      <c r="H185" s="41"/>
      <c r="I185" s="30"/>
      <c r="J185" s="31"/>
      <c r="K185" s="31"/>
      <c r="L185" s="31"/>
      <c r="M185" s="5"/>
      <c r="N185" s="32"/>
      <c r="O185" s="30"/>
      <c r="P185" s="40"/>
      <c r="Q185" s="32"/>
      <c r="R185" s="32"/>
      <c r="S185" s="32"/>
    </row>
    <row r="186" spans="2:19" s="23" customFormat="1">
      <c r="B186" s="29"/>
      <c r="C186" s="29"/>
      <c r="D186" s="29"/>
      <c r="E186" s="29"/>
      <c r="F186" s="29"/>
      <c r="G186" s="41"/>
      <c r="H186" s="41"/>
      <c r="I186" s="30"/>
      <c r="J186" s="31"/>
      <c r="K186" s="31"/>
      <c r="L186" s="31"/>
      <c r="M186" s="5"/>
      <c r="N186" s="32"/>
      <c r="O186" s="30"/>
      <c r="P186" s="40"/>
      <c r="Q186" s="32"/>
      <c r="R186" s="32"/>
      <c r="S186" s="32"/>
    </row>
    <row r="187" spans="2:19" s="23" customFormat="1">
      <c r="B187" s="29"/>
      <c r="C187" s="29"/>
      <c r="D187" s="29"/>
      <c r="E187" s="29"/>
      <c r="F187" s="29"/>
      <c r="G187" s="41"/>
      <c r="H187" s="41"/>
      <c r="I187" s="30"/>
      <c r="J187" s="31"/>
      <c r="K187" s="31"/>
      <c r="L187" s="31"/>
      <c r="M187" s="5"/>
      <c r="N187" s="32"/>
      <c r="O187" s="30"/>
      <c r="P187" s="40"/>
      <c r="Q187" s="32"/>
      <c r="R187" s="32"/>
      <c r="S187" s="32"/>
    </row>
    <row r="188" spans="2:19" s="23" customFormat="1">
      <c r="B188" s="29"/>
      <c r="C188" s="29"/>
      <c r="D188" s="29"/>
      <c r="E188" s="29"/>
      <c r="F188" s="29"/>
      <c r="G188" s="41"/>
      <c r="H188" s="41"/>
      <c r="I188" s="30"/>
      <c r="J188" s="31"/>
      <c r="K188" s="31"/>
      <c r="L188" s="31"/>
      <c r="M188" s="5"/>
      <c r="N188" s="32"/>
      <c r="O188" s="30"/>
      <c r="P188" s="40"/>
      <c r="Q188" s="32"/>
      <c r="R188" s="32"/>
      <c r="S188" s="32"/>
    </row>
    <row r="189" spans="2:19" s="23" customFormat="1">
      <c r="B189" s="29"/>
      <c r="C189" s="29"/>
      <c r="D189" s="29"/>
      <c r="E189" s="29"/>
      <c r="F189" s="29"/>
      <c r="G189" s="41"/>
      <c r="H189" s="41"/>
      <c r="I189" s="30"/>
      <c r="J189" s="31"/>
      <c r="K189" s="31"/>
      <c r="L189" s="31"/>
      <c r="M189" s="5"/>
      <c r="N189" s="32"/>
      <c r="O189" s="30"/>
      <c r="P189" s="40"/>
      <c r="Q189" s="32"/>
      <c r="R189" s="32"/>
      <c r="S189" s="32"/>
    </row>
    <row r="190" spans="2:19" s="23" customFormat="1">
      <c r="B190" s="29"/>
      <c r="C190" s="29"/>
      <c r="D190" s="29"/>
      <c r="E190" s="29"/>
      <c r="F190" s="29"/>
      <c r="G190" s="41"/>
      <c r="H190" s="41"/>
      <c r="I190" s="30"/>
      <c r="J190" s="31"/>
      <c r="K190" s="31"/>
      <c r="L190" s="31"/>
      <c r="M190" s="5"/>
      <c r="N190" s="32"/>
      <c r="O190" s="30"/>
      <c r="P190" s="40"/>
      <c r="Q190" s="32"/>
      <c r="R190" s="32"/>
      <c r="S190" s="32"/>
    </row>
    <row r="191" spans="2:19" s="23" customFormat="1">
      <c r="B191" s="29"/>
      <c r="C191" s="29"/>
      <c r="D191" s="29"/>
      <c r="E191" s="29"/>
      <c r="F191" s="29"/>
      <c r="G191" s="41"/>
      <c r="H191" s="41"/>
      <c r="I191" s="30"/>
      <c r="J191" s="31"/>
      <c r="K191" s="31"/>
      <c r="L191" s="31"/>
      <c r="M191" s="5"/>
      <c r="N191" s="32"/>
      <c r="O191" s="30"/>
      <c r="P191" s="40"/>
      <c r="Q191" s="32"/>
      <c r="R191" s="32"/>
      <c r="S191" s="32"/>
    </row>
    <row r="192" spans="2:19" s="23" customFormat="1">
      <c r="B192" s="29"/>
      <c r="C192" s="29"/>
      <c r="D192" s="29"/>
      <c r="E192" s="29"/>
      <c r="F192" s="29"/>
      <c r="G192" s="41"/>
      <c r="H192" s="41"/>
      <c r="I192" s="30"/>
      <c r="J192" s="31"/>
      <c r="K192" s="31"/>
      <c r="L192" s="31"/>
      <c r="M192" s="5"/>
      <c r="N192" s="32"/>
      <c r="O192" s="30"/>
      <c r="P192" s="40"/>
      <c r="Q192" s="32"/>
      <c r="R192" s="32"/>
      <c r="S192" s="32"/>
    </row>
    <row r="193" spans="2:19" s="23" customFormat="1">
      <c r="B193" s="29"/>
      <c r="C193" s="29"/>
      <c r="D193" s="29"/>
      <c r="E193" s="29"/>
      <c r="F193" s="29"/>
      <c r="G193" s="41"/>
      <c r="H193" s="41"/>
      <c r="I193" s="30"/>
      <c r="J193" s="31"/>
      <c r="K193" s="31"/>
      <c r="L193" s="31"/>
      <c r="M193" s="5"/>
      <c r="N193" s="32"/>
      <c r="O193" s="30"/>
      <c r="P193" s="40"/>
      <c r="Q193" s="32"/>
      <c r="R193" s="32"/>
      <c r="S193" s="32"/>
    </row>
    <row r="194" spans="2:19" s="23" customFormat="1">
      <c r="B194" s="29"/>
      <c r="C194" s="29"/>
      <c r="D194" s="29"/>
      <c r="E194" s="29"/>
      <c r="F194" s="29"/>
      <c r="G194" s="41"/>
      <c r="H194" s="41"/>
      <c r="I194" s="30"/>
      <c r="J194" s="31"/>
      <c r="K194" s="31"/>
      <c r="L194" s="31"/>
      <c r="M194" s="5"/>
      <c r="N194" s="32"/>
      <c r="O194" s="30"/>
      <c r="P194" s="40"/>
      <c r="Q194" s="32"/>
      <c r="R194" s="32"/>
      <c r="S194" s="32"/>
    </row>
    <row r="195" spans="2:19" s="23" customFormat="1">
      <c r="B195" s="29"/>
      <c r="C195" s="29"/>
      <c r="D195" s="29"/>
      <c r="E195" s="29"/>
      <c r="F195" s="29"/>
      <c r="G195" s="41"/>
      <c r="H195" s="41"/>
      <c r="I195" s="30"/>
      <c r="J195" s="31"/>
      <c r="K195" s="31"/>
      <c r="L195" s="31"/>
      <c r="M195" s="5"/>
      <c r="N195" s="32"/>
      <c r="O195" s="30"/>
      <c r="P195" s="40"/>
      <c r="Q195" s="32"/>
      <c r="R195" s="32"/>
      <c r="S195" s="32"/>
    </row>
    <row r="196" spans="2:19" s="23" customFormat="1">
      <c r="B196" s="29"/>
      <c r="C196" s="29"/>
      <c r="D196" s="29"/>
      <c r="E196" s="29"/>
      <c r="F196" s="29"/>
      <c r="G196" s="41"/>
      <c r="H196" s="41"/>
      <c r="I196" s="30"/>
      <c r="J196" s="31"/>
      <c r="K196" s="31"/>
      <c r="L196" s="31"/>
      <c r="M196" s="5"/>
      <c r="N196" s="32"/>
      <c r="O196" s="30"/>
      <c r="P196" s="40"/>
      <c r="Q196" s="32"/>
      <c r="R196" s="32"/>
      <c r="S196" s="32"/>
    </row>
    <row r="197" spans="2:19" s="23" customFormat="1">
      <c r="B197" s="29"/>
      <c r="C197" s="29"/>
      <c r="D197" s="29"/>
      <c r="E197" s="29"/>
      <c r="F197" s="29"/>
      <c r="G197" s="41"/>
      <c r="H197" s="41"/>
      <c r="I197" s="30"/>
      <c r="J197" s="31"/>
      <c r="K197" s="31"/>
      <c r="L197" s="31"/>
      <c r="M197" s="5"/>
      <c r="N197" s="32"/>
      <c r="O197" s="30"/>
      <c r="P197" s="40"/>
      <c r="Q197" s="32"/>
      <c r="R197" s="32"/>
      <c r="S197" s="32"/>
    </row>
    <row r="198" spans="2:19" s="23" customFormat="1">
      <c r="B198" s="29"/>
      <c r="C198" s="29"/>
      <c r="D198" s="29"/>
      <c r="E198" s="29"/>
      <c r="F198" s="29"/>
      <c r="G198" s="41"/>
      <c r="H198" s="41"/>
      <c r="I198" s="30"/>
      <c r="J198" s="31"/>
      <c r="K198" s="31"/>
      <c r="L198" s="31"/>
      <c r="M198" s="5"/>
      <c r="N198" s="32"/>
      <c r="O198" s="30"/>
      <c r="P198" s="40"/>
      <c r="Q198" s="32"/>
      <c r="R198" s="32"/>
      <c r="S198" s="32"/>
    </row>
    <row r="199" spans="2:19" s="23" customFormat="1">
      <c r="B199" s="29"/>
      <c r="C199" s="29"/>
      <c r="D199" s="29"/>
      <c r="E199" s="29"/>
      <c r="F199" s="29"/>
      <c r="G199" s="41"/>
      <c r="H199" s="41"/>
      <c r="I199" s="30"/>
      <c r="J199" s="31"/>
      <c r="K199" s="31"/>
      <c r="L199" s="31"/>
      <c r="M199" s="5"/>
      <c r="N199" s="32"/>
      <c r="O199" s="30"/>
      <c r="P199" s="40"/>
      <c r="Q199" s="32"/>
      <c r="R199" s="32"/>
      <c r="S199" s="32"/>
    </row>
    <row r="200" spans="2:19" s="23" customFormat="1">
      <c r="B200" s="29"/>
      <c r="C200" s="29"/>
      <c r="D200" s="29"/>
      <c r="E200" s="29"/>
      <c r="F200" s="29"/>
      <c r="G200" s="41"/>
      <c r="H200" s="41"/>
      <c r="I200" s="30"/>
      <c r="J200" s="31"/>
      <c r="K200" s="31"/>
      <c r="L200" s="31"/>
      <c r="M200" s="5"/>
      <c r="N200" s="32"/>
      <c r="O200" s="30"/>
      <c r="P200" s="40"/>
      <c r="Q200" s="32"/>
      <c r="R200" s="32"/>
      <c r="S200" s="32"/>
    </row>
    <row r="201" spans="2:19" s="23" customFormat="1">
      <c r="B201" s="29"/>
      <c r="C201" s="29"/>
      <c r="D201" s="29"/>
      <c r="E201" s="29"/>
      <c r="F201" s="29"/>
      <c r="G201" s="41"/>
      <c r="H201" s="41"/>
      <c r="I201" s="30"/>
      <c r="J201" s="31"/>
      <c r="K201" s="31"/>
      <c r="L201" s="31"/>
      <c r="M201" s="5"/>
      <c r="N201" s="32"/>
      <c r="O201" s="30"/>
      <c r="P201" s="40"/>
      <c r="Q201" s="32"/>
      <c r="R201" s="32"/>
      <c r="S201" s="32"/>
    </row>
    <row r="202" spans="2:19" s="23" customFormat="1">
      <c r="B202" s="29"/>
      <c r="C202" s="29"/>
      <c r="D202" s="29"/>
      <c r="E202" s="29"/>
      <c r="F202" s="29"/>
      <c r="G202" s="41"/>
      <c r="H202" s="41"/>
      <c r="I202" s="30"/>
      <c r="J202" s="31"/>
      <c r="K202" s="31"/>
      <c r="L202" s="31"/>
      <c r="M202" s="5"/>
      <c r="N202" s="32"/>
      <c r="O202" s="30"/>
      <c r="P202" s="40"/>
      <c r="Q202" s="32"/>
      <c r="R202" s="32"/>
      <c r="S202" s="32"/>
    </row>
    <row r="203" spans="2:19" s="23" customFormat="1">
      <c r="B203" s="29"/>
      <c r="C203" s="29"/>
      <c r="D203" s="29"/>
      <c r="E203" s="29"/>
      <c r="F203" s="29"/>
      <c r="G203" s="41"/>
      <c r="H203" s="41"/>
      <c r="I203" s="30"/>
      <c r="J203" s="31"/>
      <c r="K203" s="31"/>
      <c r="L203" s="31"/>
      <c r="M203" s="5"/>
      <c r="N203" s="32"/>
      <c r="O203" s="30"/>
      <c r="P203" s="40"/>
      <c r="Q203" s="32"/>
      <c r="R203" s="32"/>
      <c r="S203" s="32"/>
    </row>
    <row r="204" spans="2:19" s="23" customFormat="1">
      <c r="B204" s="29"/>
      <c r="C204" s="29"/>
      <c r="D204" s="29"/>
      <c r="E204" s="29"/>
      <c r="F204" s="29"/>
      <c r="G204" s="41"/>
      <c r="H204" s="41"/>
      <c r="I204" s="30"/>
      <c r="J204" s="31"/>
      <c r="K204" s="31"/>
      <c r="L204" s="31"/>
      <c r="M204" s="5"/>
      <c r="N204" s="32"/>
      <c r="O204" s="30"/>
      <c r="P204" s="40"/>
      <c r="Q204" s="32"/>
      <c r="R204" s="32"/>
      <c r="S204" s="32"/>
    </row>
    <row r="205" spans="2:19" s="23" customFormat="1">
      <c r="B205" s="29"/>
      <c r="C205" s="29"/>
      <c r="D205" s="29"/>
      <c r="E205" s="29"/>
      <c r="F205" s="29"/>
      <c r="G205" s="41"/>
      <c r="H205" s="41"/>
      <c r="I205" s="30"/>
      <c r="J205" s="31"/>
      <c r="K205" s="31"/>
      <c r="L205" s="31"/>
      <c r="M205" s="5"/>
      <c r="N205" s="32"/>
      <c r="O205" s="30"/>
      <c r="P205" s="40"/>
      <c r="Q205" s="32"/>
      <c r="R205" s="32"/>
      <c r="S205" s="32"/>
    </row>
    <row r="206" spans="2:19" s="23" customFormat="1">
      <c r="B206" s="29"/>
      <c r="C206" s="29"/>
      <c r="D206" s="29"/>
      <c r="E206" s="29"/>
      <c r="F206" s="29"/>
      <c r="G206" s="41"/>
      <c r="H206" s="41"/>
      <c r="I206" s="30"/>
      <c r="J206" s="31"/>
      <c r="K206" s="31"/>
      <c r="L206" s="31"/>
      <c r="M206" s="5"/>
      <c r="N206" s="32"/>
      <c r="O206" s="30"/>
      <c r="P206" s="40"/>
      <c r="Q206" s="32"/>
      <c r="R206" s="32"/>
      <c r="S206" s="32"/>
    </row>
    <row r="207" spans="2:19" s="23" customFormat="1">
      <c r="B207" s="29"/>
      <c r="C207" s="29"/>
      <c r="D207" s="29"/>
      <c r="E207" s="29"/>
      <c r="F207" s="29"/>
      <c r="G207" s="41"/>
      <c r="H207" s="41"/>
      <c r="I207" s="30"/>
      <c r="J207" s="31"/>
      <c r="K207" s="31"/>
      <c r="L207" s="31"/>
      <c r="M207" s="5"/>
      <c r="N207" s="32"/>
      <c r="O207" s="30"/>
      <c r="P207" s="40"/>
      <c r="Q207" s="32"/>
      <c r="R207" s="32"/>
      <c r="S207" s="32"/>
    </row>
    <row r="208" spans="2:19" s="23" customFormat="1">
      <c r="B208" s="29"/>
      <c r="C208" s="35"/>
      <c r="D208" s="35"/>
      <c r="E208" s="35"/>
      <c r="F208" s="35"/>
      <c r="G208" s="30"/>
      <c r="H208" s="41"/>
      <c r="I208" s="30"/>
      <c r="J208" s="31"/>
      <c r="K208" s="31"/>
      <c r="L208" s="31"/>
      <c r="M208" s="5"/>
      <c r="N208" s="32"/>
      <c r="O208" s="30"/>
      <c r="P208" s="30"/>
      <c r="Q208" s="32"/>
      <c r="R208" s="32"/>
      <c r="S208" s="32"/>
    </row>
    <row r="209" spans="2:19" s="23" customFormat="1">
      <c r="B209" s="29"/>
      <c r="C209" s="35"/>
      <c r="D209" s="35"/>
      <c r="E209" s="35"/>
      <c r="F209" s="35"/>
      <c r="G209" s="30"/>
      <c r="H209" s="30"/>
      <c r="I209" s="30"/>
      <c r="J209" s="31"/>
      <c r="K209" s="31"/>
      <c r="L209" s="31"/>
      <c r="M209" s="5"/>
      <c r="N209" s="32"/>
      <c r="O209" s="30"/>
      <c r="P209" s="30"/>
      <c r="Q209" s="32"/>
      <c r="R209" s="32"/>
      <c r="S209" s="32"/>
    </row>
    <row r="210" spans="2:19" s="23" customFormat="1">
      <c r="B210" s="29"/>
      <c r="C210" s="35"/>
      <c r="D210" s="35"/>
      <c r="E210" s="35"/>
      <c r="F210" s="35"/>
      <c r="G210" s="30"/>
      <c r="H210" s="30"/>
      <c r="I210" s="30"/>
      <c r="J210" s="31"/>
      <c r="K210" s="31"/>
      <c r="L210" s="31"/>
      <c r="M210" s="5"/>
      <c r="N210" s="32"/>
      <c r="O210" s="30"/>
      <c r="P210" s="30"/>
      <c r="Q210" s="32"/>
      <c r="R210" s="32"/>
      <c r="S210" s="32"/>
    </row>
    <row r="211" spans="2:19" s="23" customFormat="1">
      <c r="B211" s="29"/>
      <c r="C211" s="35"/>
      <c r="D211" s="35"/>
      <c r="E211" s="35"/>
      <c r="F211" s="35"/>
      <c r="G211" s="30"/>
      <c r="H211" s="30"/>
      <c r="I211" s="30"/>
      <c r="J211" s="31"/>
      <c r="K211" s="31"/>
      <c r="L211" s="31"/>
      <c r="M211" s="5"/>
      <c r="N211" s="32"/>
      <c r="O211" s="30"/>
      <c r="P211" s="30"/>
      <c r="Q211" s="32"/>
      <c r="R211" s="32"/>
      <c r="S211" s="32"/>
    </row>
    <row r="212" spans="2:19" s="23" customFormat="1">
      <c r="B212" s="29"/>
      <c r="C212" s="35"/>
      <c r="D212" s="35"/>
      <c r="E212" s="35"/>
      <c r="F212" s="35"/>
      <c r="G212" s="30"/>
      <c r="H212" s="30"/>
      <c r="I212" s="30"/>
      <c r="J212" s="31"/>
      <c r="K212" s="31"/>
      <c r="L212" s="31"/>
      <c r="M212" s="5"/>
      <c r="N212" s="32"/>
      <c r="O212" s="30"/>
      <c r="P212" s="30"/>
      <c r="Q212" s="32"/>
      <c r="R212" s="32"/>
      <c r="S212" s="32"/>
    </row>
    <row r="213" spans="2:19" s="23" customFormat="1">
      <c r="B213" s="29"/>
      <c r="C213" s="35"/>
      <c r="D213" s="35"/>
      <c r="E213" s="35"/>
      <c r="F213" s="35"/>
      <c r="G213" s="30"/>
      <c r="H213" s="30"/>
      <c r="I213" s="30"/>
      <c r="J213" s="31"/>
      <c r="K213" s="31"/>
      <c r="L213" s="31"/>
      <c r="M213" s="5"/>
      <c r="N213" s="32"/>
      <c r="O213" s="30"/>
      <c r="P213" s="30"/>
      <c r="Q213" s="32"/>
      <c r="R213" s="32"/>
      <c r="S213" s="32"/>
    </row>
    <row r="214" spans="2:19">
      <c r="B214" s="32"/>
      <c r="C214" s="32"/>
      <c r="D214" s="32"/>
      <c r="E214" s="32"/>
      <c r="F214" s="32"/>
      <c r="G214" s="32"/>
      <c r="H214" s="30"/>
      <c r="I214" s="32"/>
      <c r="J214" s="31"/>
      <c r="K214" s="31"/>
      <c r="L214" s="31"/>
      <c r="M214" s="42"/>
      <c r="N214" s="32"/>
      <c r="O214" s="32"/>
      <c r="P214" s="32"/>
      <c r="Q214" s="32"/>
      <c r="R214" s="32"/>
      <c r="S214" s="32"/>
    </row>
    <row r="215" spans="2:19">
      <c r="B215" s="32"/>
      <c r="C215" s="32"/>
      <c r="D215" s="32"/>
      <c r="E215" s="32"/>
      <c r="F215" s="32"/>
      <c r="G215" s="32"/>
      <c r="H215" s="32"/>
      <c r="I215" s="32"/>
      <c r="J215" s="31"/>
      <c r="K215" s="31"/>
      <c r="L215" s="31"/>
      <c r="M215" s="42"/>
      <c r="N215" s="32"/>
      <c r="O215" s="32"/>
      <c r="P215" s="32"/>
      <c r="Q215" s="32"/>
      <c r="R215" s="32"/>
      <c r="S215" s="32"/>
    </row>
    <row r="216" spans="2:19">
      <c r="B216" s="32"/>
      <c r="C216" s="32"/>
      <c r="D216" s="32"/>
      <c r="E216" s="32"/>
      <c r="F216" s="32"/>
      <c r="G216" s="32"/>
      <c r="H216" s="32"/>
      <c r="I216" s="32"/>
      <c r="J216" s="31"/>
      <c r="K216" s="31"/>
      <c r="L216" s="31"/>
      <c r="M216" s="42"/>
      <c r="N216" s="32"/>
      <c r="O216" s="32"/>
      <c r="P216" s="32"/>
      <c r="Q216" s="32"/>
      <c r="R216" s="32"/>
      <c r="S216" s="32"/>
    </row>
    <row r="217" spans="2:19">
      <c r="B217" s="32"/>
      <c r="C217" s="32"/>
      <c r="D217" s="32"/>
      <c r="E217" s="32"/>
      <c r="F217" s="32"/>
      <c r="G217" s="32"/>
      <c r="H217" s="32"/>
      <c r="I217" s="32"/>
      <c r="J217" s="31"/>
      <c r="K217" s="31"/>
      <c r="L217" s="31"/>
      <c r="M217" s="42"/>
      <c r="N217" s="32"/>
      <c r="O217" s="32"/>
      <c r="P217" s="32"/>
      <c r="Q217" s="32"/>
      <c r="R217" s="32"/>
      <c r="S217" s="32"/>
    </row>
    <row r="218" spans="2:19">
      <c r="B218" s="32"/>
      <c r="C218" s="32"/>
      <c r="D218" s="32"/>
      <c r="E218" s="32"/>
      <c r="F218" s="32"/>
      <c r="G218" s="32"/>
      <c r="H218" s="32"/>
      <c r="I218" s="32"/>
      <c r="J218" s="31"/>
      <c r="K218" s="31"/>
      <c r="L218" s="31"/>
      <c r="M218" s="42"/>
      <c r="N218" s="32"/>
      <c r="O218" s="32"/>
      <c r="P218" s="32"/>
      <c r="Q218" s="32"/>
      <c r="R218" s="32"/>
      <c r="S218" s="32"/>
    </row>
    <row r="219" spans="2:19">
      <c r="B219" s="32"/>
      <c r="C219" s="32"/>
      <c r="D219" s="32"/>
      <c r="E219" s="32"/>
      <c r="F219" s="32"/>
      <c r="G219" s="32"/>
      <c r="H219" s="32"/>
      <c r="I219" s="32"/>
      <c r="J219" s="31"/>
      <c r="K219" s="31"/>
      <c r="L219" s="31"/>
      <c r="M219" s="42"/>
      <c r="N219" s="32"/>
      <c r="O219" s="32"/>
      <c r="P219" s="32"/>
      <c r="Q219" s="32"/>
      <c r="R219" s="32"/>
      <c r="S219" s="32"/>
    </row>
    <row r="220" spans="2:19">
      <c r="B220" s="32"/>
      <c r="C220" s="32"/>
      <c r="D220" s="32"/>
      <c r="E220" s="32"/>
      <c r="F220" s="32"/>
      <c r="G220" s="32"/>
      <c r="H220" s="32"/>
      <c r="I220" s="32"/>
      <c r="J220" s="31"/>
      <c r="K220" s="31"/>
      <c r="L220" s="31"/>
      <c r="M220" s="42"/>
      <c r="N220" s="32"/>
      <c r="O220" s="32"/>
      <c r="P220" s="32"/>
      <c r="Q220" s="32"/>
      <c r="R220" s="32"/>
      <c r="S220" s="32"/>
    </row>
    <row r="221" spans="2:19">
      <c r="B221" s="32"/>
      <c r="C221" s="32"/>
      <c r="D221" s="32"/>
      <c r="E221" s="32"/>
      <c r="F221" s="32"/>
      <c r="G221" s="32"/>
      <c r="H221" s="32"/>
      <c r="I221" s="32"/>
      <c r="J221" s="31"/>
      <c r="K221" s="31"/>
      <c r="L221" s="31"/>
      <c r="M221" s="42"/>
      <c r="N221" s="32"/>
      <c r="O221" s="32"/>
      <c r="P221" s="32"/>
      <c r="Q221" s="32"/>
      <c r="R221" s="32"/>
      <c r="S221" s="32"/>
    </row>
    <row r="222" spans="2:19">
      <c r="B222" s="32"/>
      <c r="C222" s="32"/>
      <c r="D222" s="32"/>
      <c r="E222" s="32"/>
      <c r="F222" s="32"/>
      <c r="G222" s="32"/>
      <c r="H222" s="32"/>
      <c r="I222" s="32"/>
      <c r="J222" s="31"/>
      <c r="K222" s="31"/>
      <c r="L222" s="31"/>
      <c r="M222" s="42"/>
      <c r="N222" s="32"/>
      <c r="O222" s="32"/>
      <c r="P222" s="32"/>
      <c r="Q222" s="32"/>
      <c r="R222" s="32"/>
      <c r="S222" s="32"/>
    </row>
    <row r="223" spans="2:19">
      <c r="B223" s="32"/>
      <c r="C223" s="32"/>
      <c r="D223" s="32"/>
      <c r="E223" s="32"/>
      <c r="F223" s="32"/>
      <c r="G223" s="32"/>
      <c r="H223" s="32"/>
      <c r="I223" s="32"/>
      <c r="J223" s="31"/>
      <c r="K223" s="31"/>
      <c r="L223" s="31"/>
      <c r="M223" s="42"/>
      <c r="N223" s="32"/>
      <c r="O223" s="32"/>
      <c r="P223" s="32"/>
      <c r="Q223" s="32"/>
      <c r="R223" s="32"/>
      <c r="S223" s="32"/>
    </row>
    <row r="224" spans="2:19">
      <c r="B224" s="32"/>
      <c r="C224" s="32"/>
      <c r="D224" s="32"/>
      <c r="E224" s="32"/>
      <c r="F224" s="32"/>
      <c r="G224" s="32"/>
      <c r="H224" s="32"/>
      <c r="I224" s="32"/>
      <c r="J224" s="31"/>
      <c r="K224" s="31"/>
      <c r="L224" s="31"/>
      <c r="M224" s="42"/>
      <c r="N224" s="32"/>
      <c r="O224" s="32"/>
      <c r="P224" s="32"/>
      <c r="Q224" s="32"/>
      <c r="R224" s="32"/>
      <c r="S224" s="32"/>
    </row>
    <row r="225" spans="2:19">
      <c r="B225" s="32"/>
      <c r="C225" s="32"/>
      <c r="D225" s="32"/>
      <c r="E225" s="32"/>
      <c r="F225" s="32"/>
      <c r="G225" s="32"/>
      <c r="H225" s="32"/>
      <c r="I225" s="32"/>
      <c r="J225" s="31"/>
      <c r="K225" s="31"/>
      <c r="L225" s="31"/>
      <c r="M225" s="42"/>
      <c r="N225" s="32"/>
      <c r="O225" s="32"/>
      <c r="P225" s="32"/>
      <c r="Q225" s="32"/>
      <c r="R225" s="32"/>
      <c r="S225" s="32"/>
    </row>
    <row r="226" spans="2:19">
      <c r="B226" s="32"/>
      <c r="C226" s="32"/>
      <c r="D226" s="32"/>
      <c r="E226" s="32"/>
      <c r="F226" s="32"/>
      <c r="G226" s="32"/>
      <c r="H226" s="32"/>
      <c r="I226" s="32"/>
      <c r="J226" s="31"/>
      <c r="K226" s="31"/>
      <c r="L226" s="31"/>
      <c r="M226" s="42"/>
      <c r="N226" s="32"/>
      <c r="O226" s="32"/>
      <c r="P226" s="32"/>
      <c r="Q226" s="32"/>
      <c r="R226" s="32"/>
      <c r="S226" s="32"/>
    </row>
    <row r="227" spans="2:19">
      <c r="B227" s="32"/>
      <c r="C227" s="32"/>
      <c r="D227" s="32"/>
      <c r="E227" s="32"/>
      <c r="F227" s="32"/>
      <c r="G227" s="32"/>
      <c r="H227" s="32"/>
      <c r="I227" s="32"/>
      <c r="J227" s="31"/>
      <c r="K227" s="31"/>
      <c r="L227" s="31"/>
      <c r="M227" s="42"/>
      <c r="N227" s="32"/>
      <c r="O227" s="32"/>
      <c r="P227" s="32"/>
      <c r="Q227" s="32"/>
      <c r="R227" s="32"/>
      <c r="S227" s="32"/>
    </row>
    <row r="228" spans="2:19">
      <c r="B228" s="32"/>
      <c r="C228" s="32"/>
      <c r="D228" s="32"/>
      <c r="E228" s="32"/>
      <c r="F228" s="32"/>
      <c r="G228" s="32"/>
      <c r="H228" s="32"/>
      <c r="I228" s="32"/>
      <c r="J228" s="31"/>
      <c r="K228" s="31"/>
      <c r="L228" s="31"/>
      <c r="M228" s="42"/>
      <c r="N228" s="32"/>
      <c r="O228" s="32"/>
      <c r="P228" s="32"/>
      <c r="Q228" s="32"/>
      <c r="R228" s="32"/>
      <c r="S228" s="32"/>
    </row>
    <row r="229" spans="2:19">
      <c r="B229" s="32"/>
      <c r="C229" s="32"/>
      <c r="D229" s="32"/>
      <c r="E229" s="32"/>
      <c r="F229" s="32"/>
      <c r="G229" s="32"/>
      <c r="H229" s="32"/>
      <c r="I229" s="32"/>
      <c r="J229" s="31"/>
      <c r="K229" s="31"/>
      <c r="L229" s="31"/>
      <c r="M229" s="42"/>
      <c r="N229" s="32"/>
      <c r="O229" s="32"/>
      <c r="P229" s="32"/>
      <c r="Q229" s="32"/>
      <c r="R229" s="32"/>
      <c r="S229" s="32"/>
    </row>
    <row r="230" spans="2:19">
      <c r="B230" s="32"/>
      <c r="C230" s="32"/>
      <c r="D230" s="32"/>
      <c r="E230" s="32"/>
      <c r="F230" s="32"/>
      <c r="G230" s="32"/>
      <c r="H230" s="32"/>
      <c r="I230" s="32"/>
      <c r="J230" s="31"/>
      <c r="K230" s="31"/>
      <c r="L230" s="31"/>
      <c r="M230" s="42"/>
      <c r="N230" s="32"/>
      <c r="O230" s="32"/>
      <c r="P230" s="32"/>
      <c r="Q230" s="32"/>
      <c r="R230" s="32"/>
      <c r="S230" s="32"/>
    </row>
    <row r="231" spans="2:19">
      <c r="B231" s="32"/>
      <c r="C231" s="32"/>
      <c r="D231" s="32"/>
      <c r="E231" s="32"/>
      <c r="F231" s="32"/>
      <c r="G231" s="32"/>
      <c r="H231" s="32"/>
      <c r="I231" s="32"/>
      <c r="J231" s="31"/>
      <c r="K231" s="31"/>
      <c r="L231" s="31"/>
      <c r="M231" s="42"/>
      <c r="N231" s="32"/>
      <c r="O231" s="32"/>
      <c r="P231" s="32"/>
      <c r="Q231" s="32"/>
      <c r="R231" s="32"/>
      <c r="S231" s="32"/>
    </row>
    <row r="232" spans="2:19">
      <c r="B232" s="32"/>
      <c r="C232" s="32"/>
      <c r="D232" s="32"/>
      <c r="E232" s="32"/>
      <c r="F232" s="32"/>
      <c r="G232" s="32"/>
      <c r="H232" s="32"/>
      <c r="I232" s="32"/>
      <c r="J232" s="31"/>
      <c r="K232" s="31"/>
      <c r="L232" s="31"/>
      <c r="M232" s="42"/>
      <c r="N232" s="32"/>
      <c r="O232" s="32"/>
      <c r="P232" s="32"/>
      <c r="Q232" s="32"/>
      <c r="R232" s="32"/>
      <c r="S232" s="32"/>
    </row>
    <row r="233" spans="2:19">
      <c r="B233" s="32"/>
      <c r="C233" s="32"/>
      <c r="D233" s="32"/>
      <c r="E233" s="32"/>
      <c r="F233" s="32"/>
      <c r="G233" s="32"/>
      <c r="H233" s="32"/>
      <c r="I233" s="32"/>
      <c r="J233" s="31"/>
      <c r="K233" s="31"/>
      <c r="L233" s="31"/>
      <c r="M233" s="42"/>
      <c r="N233" s="32"/>
      <c r="O233" s="32"/>
      <c r="P233" s="32"/>
      <c r="Q233" s="32"/>
      <c r="R233" s="32"/>
      <c r="S233" s="32"/>
    </row>
    <row r="234" spans="2:19">
      <c r="B234" s="32"/>
      <c r="C234" s="32"/>
      <c r="D234" s="32"/>
      <c r="E234" s="32"/>
      <c r="F234" s="32"/>
      <c r="G234" s="32"/>
      <c r="H234" s="32"/>
      <c r="I234" s="32"/>
      <c r="J234" s="31"/>
      <c r="K234" s="31"/>
      <c r="L234" s="31"/>
      <c r="M234" s="42"/>
      <c r="N234" s="32"/>
      <c r="O234" s="32"/>
      <c r="P234" s="32"/>
      <c r="Q234" s="32"/>
      <c r="R234" s="32"/>
      <c r="S234" s="32"/>
    </row>
    <row r="235" spans="2:19">
      <c r="B235" s="32"/>
      <c r="C235" s="32"/>
      <c r="D235" s="32"/>
      <c r="E235" s="32"/>
      <c r="F235" s="32"/>
      <c r="G235" s="32"/>
      <c r="H235" s="32"/>
      <c r="I235" s="32"/>
      <c r="J235" s="31"/>
      <c r="K235" s="31"/>
      <c r="L235" s="31"/>
      <c r="M235" s="42"/>
      <c r="N235" s="32"/>
      <c r="O235" s="32"/>
      <c r="P235" s="32"/>
      <c r="Q235" s="32"/>
      <c r="R235" s="32"/>
      <c r="S235" s="32"/>
    </row>
    <row r="236" spans="2:19">
      <c r="B236" s="32"/>
      <c r="C236" s="32"/>
      <c r="D236" s="32"/>
      <c r="E236" s="32"/>
      <c r="F236" s="32"/>
      <c r="G236" s="32"/>
      <c r="H236" s="32"/>
      <c r="I236" s="32"/>
      <c r="J236" s="31"/>
      <c r="K236" s="31"/>
      <c r="L236" s="31"/>
      <c r="M236" s="42"/>
      <c r="N236" s="32"/>
      <c r="O236" s="32"/>
      <c r="P236" s="32"/>
      <c r="Q236" s="32"/>
      <c r="R236" s="32"/>
      <c r="S236" s="32"/>
    </row>
    <row r="237" spans="2:19">
      <c r="B237" s="32"/>
      <c r="C237" s="32"/>
      <c r="D237" s="32"/>
      <c r="E237" s="32"/>
      <c r="F237" s="32"/>
      <c r="G237" s="32"/>
      <c r="H237" s="32"/>
      <c r="I237" s="32"/>
      <c r="J237" s="31"/>
      <c r="K237" s="31"/>
      <c r="L237" s="31"/>
      <c r="M237" s="42"/>
      <c r="N237" s="32"/>
      <c r="O237" s="32"/>
      <c r="P237" s="32"/>
      <c r="Q237" s="32"/>
      <c r="R237" s="32"/>
      <c r="S237" s="32"/>
    </row>
    <row r="238" spans="2:19">
      <c r="B238" s="32"/>
      <c r="C238" s="32"/>
      <c r="D238" s="32"/>
      <c r="E238" s="32"/>
      <c r="F238" s="32"/>
      <c r="G238" s="32"/>
      <c r="H238" s="32"/>
      <c r="I238" s="32"/>
      <c r="J238" s="31"/>
      <c r="K238" s="31"/>
      <c r="L238" s="31"/>
      <c r="M238" s="42"/>
      <c r="N238" s="32"/>
      <c r="O238" s="32"/>
      <c r="P238" s="32"/>
      <c r="Q238" s="32"/>
      <c r="R238" s="32"/>
      <c r="S238" s="32"/>
    </row>
    <row r="239" spans="2:19">
      <c r="B239" s="32"/>
      <c r="C239" s="32"/>
      <c r="D239" s="32"/>
      <c r="E239" s="32"/>
      <c r="F239" s="32"/>
      <c r="G239" s="32"/>
      <c r="H239" s="32"/>
      <c r="I239" s="32"/>
      <c r="J239" s="31"/>
      <c r="K239" s="31"/>
      <c r="L239" s="31"/>
      <c r="M239" s="42"/>
      <c r="N239" s="32"/>
      <c r="O239" s="32"/>
      <c r="P239" s="32"/>
      <c r="Q239" s="32"/>
      <c r="R239" s="32"/>
      <c r="S239" s="32"/>
    </row>
    <row r="240" spans="2:19">
      <c r="B240" s="32"/>
      <c r="C240" s="32"/>
      <c r="D240" s="32"/>
      <c r="E240" s="32"/>
      <c r="F240" s="32"/>
      <c r="G240" s="32"/>
      <c r="H240" s="32"/>
      <c r="I240" s="32"/>
      <c r="J240" s="31"/>
      <c r="K240" s="31"/>
      <c r="L240" s="31"/>
      <c r="M240" s="42"/>
      <c r="N240" s="32"/>
      <c r="O240" s="32"/>
      <c r="P240" s="32"/>
      <c r="Q240" s="32"/>
      <c r="R240" s="32"/>
      <c r="S240" s="32"/>
    </row>
    <row r="241" spans="2:19">
      <c r="B241" s="32"/>
      <c r="C241" s="32"/>
      <c r="D241" s="32"/>
      <c r="E241" s="32"/>
      <c r="F241" s="32"/>
      <c r="G241" s="32"/>
      <c r="H241" s="32"/>
      <c r="I241" s="32"/>
      <c r="J241" s="31"/>
      <c r="K241" s="31"/>
      <c r="L241" s="31"/>
      <c r="M241" s="42"/>
      <c r="N241" s="32"/>
      <c r="O241" s="32"/>
      <c r="P241" s="32"/>
      <c r="Q241" s="32"/>
      <c r="R241" s="32"/>
      <c r="S241" s="32"/>
    </row>
    <row r="242" spans="2:19">
      <c r="B242" s="32"/>
      <c r="C242" s="32"/>
      <c r="D242" s="32"/>
      <c r="E242" s="32"/>
      <c r="F242" s="32"/>
      <c r="G242" s="32"/>
      <c r="H242" s="32"/>
      <c r="I242" s="32"/>
      <c r="J242" s="31"/>
      <c r="K242" s="31"/>
      <c r="L242" s="31"/>
      <c r="M242" s="42"/>
      <c r="N242" s="32"/>
      <c r="O242" s="32"/>
      <c r="P242" s="32"/>
      <c r="Q242" s="32"/>
      <c r="R242" s="32"/>
      <c r="S242" s="32"/>
    </row>
    <row r="243" spans="2:19">
      <c r="B243" s="32"/>
      <c r="C243" s="32"/>
      <c r="D243" s="32"/>
      <c r="E243" s="32"/>
      <c r="F243" s="32"/>
      <c r="G243" s="32"/>
      <c r="H243" s="32"/>
      <c r="I243" s="32"/>
      <c r="J243" s="31"/>
      <c r="K243" s="31"/>
      <c r="L243" s="31"/>
      <c r="M243" s="42"/>
      <c r="N243" s="32"/>
      <c r="O243" s="32"/>
      <c r="P243" s="32"/>
      <c r="Q243" s="32"/>
      <c r="R243" s="32"/>
      <c r="S243" s="32"/>
    </row>
    <row r="244" spans="2:19">
      <c r="B244" s="32"/>
      <c r="C244" s="32"/>
      <c r="D244" s="32"/>
      <c r="E244" s="32"/>
      <c r="F244" s="32"/>
      <c r="G244" s="32"/>
      <c r="H244" s="32"/>
      <c r="I244" s="32"/>
      <c r="J244" s="31"/>
      <c r="K244" s="31"/>
      <c r="L244" s="31"/>
      <c r="M244" s="42"/>
      <c r="N244" s="32"/>
      <c r="O244" s="32"/>
      <c r="P244" s="32"/>
      <c r="Q244" s="32"/>
      <c r="R244" s="32"/>
      <c r="S244" s="32"/>
    </row>
    <row r="245" spans="2:19">
      <c r="B245" s="32"/>
      <c r="C245" s="32"/>
      <c r="D245" s="32"/>
      <c r="E245" s="32"/>
      <c r="F245" s="32"/>
      <c r="G245" s="32"/>
      <c r="H245" s="32"/>
      <c r="I245" s="32"/>
      <c r="J245" s="31"/>
      <c r="K245" s="31"/>
      <c r="L245" s="31"/>
      <c r="M245" s="42"/>
      <c r="N245" s="32"/>
      <c r="O245" s="32"/>
      <c r="P245" s="32"/>
      <c r="Q245" s="32"/>
      <c r="R245" s="32"/>
      <c r="S245" s="32"/>
    </row>
    <row r="246" spans="2:19">
      <c r="B246" s="32"/>
      <c r="C246" s="32"/>
      <c r="D246" s="32"/>
      <c r="E246" s="32"/>
      <c r="F246" s="32"/>
      <c r="G246" s="32"/>
      <c r="H246" s="32"/>
      <c r="I246" s="32"/>
      <c r="J246" s="31"/>
      <c r="K246" s="31"/>
      <c r="L246" s="31"/>
      <c r="M246" s="42"/>
      <c r="N246" s="32"/>
      <c r="O246" s="32"/>
      <c r="P246" s="32"/>
      <c r="Q246" s="32"/>
      <c r="R246" s="32"/>
      <c r="S246" s="32"/>
    </row>
    <row r="247" spans="2:19">
      <c r="B247" s="32"/>
      <c r="C247" s="32"/>
      <c r="D247" s="32"/>
      <c r="E247" s="32"/>
      <c r="F247" s="32"/>
      <c r="G247" s="32"/>
      <c r="H247" s="32"/>
      <c r="I247" s="32"/>
      <c r="J247" s="31"/>
      <c r="K247" s="31"/>
      <c r="L247" s="31"/>
      <c r="M247" s="42"/>
      <c r="N247" s="32"/>
      <c r="O247" s="32"/>
      <c r="P247" s="32"/>
      <c r="Q247" s="32"/>
      <c r="R247" s="32"/>
      <c r="S247" s="32"/>
    </row>
    <row r="248" spans="2:19">
      <c r="B248" s="32"/>
      <c r="C248" s="32"/>
      <c r="D248" s="32"/>
      <c r="E248" s="32"/>
      <c r="F248" s="32"/>
      <c r="G248" s="32"/>
      <c r="H248" s="32"/>
      <c r="I248" s="32"/>
      <c r="J248" s="31"/>
      <c r="K248" s="31"/>
      <c r="L248" s="31"/>
      <c r="M248" s="42"/>
      <c r="N248" s="32"/>
      <c r="O248" s="32"/>
      <c r="P248" s="32"/>
      <c r="Q248" s="32"/>
      <c r="R248" s="32"/>
      <c r="S248" s="32"/>
    </row>
    <row r="249" spans="2:19">
      <c r="B249" s="32"/>
      <c r="C249" s="32"/>
      <c r="D249" s="32"/>
      <c r="E249" s="32"/>
      <c r="F249" s="32"/>
      <c r="G249" s="32"/>
      <c r="H249" s="32"/>
      <c r="I249" s="32"/>
      <c r="J249" s="31"/>
      <c r="K249" s="31"/>
      <c r="L249" s="31"/>
      <c r="M249" s="42"/>
      <c r="N249" s="32"/>
      <c r="O249" s="32"/>
      <c r="P249" s="32"/>
      <c r="Q249" s="32"/>
      <c r="R249" s="32"/>
      <c r="S249" s="32"/>
    </row>
    <row r="250" spans="2:19">
      <c r="B250" s="32"/>
      <c r="C250" s="32"/>
      <c r="D250" s="32"/>
      <c r="E250" s="32"/>
      <c r="F250" s="32"/>
      <c r="G250" s="32"/>
      <c r="H250" s="32"/>
      <c r="I250" s="32"/>
      <c r="J250" s="31"/>
      <c r="K250" s="31"/>
      <c r="L250" s="31"/>
      <c r="M250" s="42"/>
      <c r="N250" s="32"/>
      <c r="O250" s="32"/>
      <c r="P250" s="32"/>
      <c r="Q250" s="32"/>
      <c r="R250" s="32"/>
      <c r="S250" s="32"/>
    </row>
    <row r="251" spans="2:19">
      <c r="B251" s="32"/>
      <c r="C251" s="32"/>
      <c r="D251" s="32"/>
      <c r="E251" s="32"/>
      <c r="F251" s="32"/>
      <c r="G251" s="32"/>
      <c r="H251" s="32"/>
      <c r="I251" s="32"/>
      <c r="J251" s="31"/>
      <c r="K251" s="31"/>
      <c r="L251" s="31"/>
      <c r="M251" s="42"/>
      <c r="N251" s="32"/>
      <c r="O251" s="32"/>
      <c r="P251" s="32"/>
      <c r="Q251" s="32"/>
      <c r="R251" s="32"/>
      <c r="S251" s="32"/>
    </row>
    <row r="252" spans="2:19">
      <c r="B252" s="32"/>
      <c r="C252" s="32"/>
      <c r="D252" s="32"/>
      <c r="E252" s="32"/>
      <c r="F252" s="32"/>
      <c r="G252" s="32"/>
      <c r="H252" s="32"/>
      <c r="I252" s="32"/>
      <c r="J252" s="31"/>
      <c r="K252" s="31"/>
      <c r="L252" s="31"/>
      <c r="M252" s="42"/>
      <c r="N252" s="32"/>
      <c r="O252" s="32"/>
      <c r="P252" s="32"/>
      <c r="Q252" s="32"/>
      <c r="R252" s="32"/>
      <c r="S252" s="32"/>
    </row>
    <row r="253" spans="2:19">
      <c r="B253" s="32"/>
      <c r="C253" s="32"/>
      <c r="D253" s="32"/>
      <c r="E253" s="32"/>
      <c r="F253" s="32"/>
      <c r="G253" s="32"/>
      <c r="H253" s="32"/>
      <c r="I253" s="32"/>
      <c r="J253" s="31"/>
      <c r="K253" s="31"/>
      <c r="L253" s="31"/>
      <c r="M253" s="42"/>
      <c r="N253" s="32"/>
      <c r="O253" s="32"/>
      <c r="P253" s="32"/>
      <c r="Q253" s="32"/>
      <c r="R253" s="32"/>
      <c r="S253" s="32"/>
    </row>
    <row r="254" spans="2:19">
      <c r="B254" s="32"/>
      <c r="C254" s="32"/>
      <c r="D254" s="32"/>
      <c r="E254" s="32"/>
      <c r="F254" s="32"/>
      <c r="G254" s="32"/>
      <c r="H254" s="32"/>
      <c r="I254" s="32"/>
      <c r="J254" s="31"/>
      <c r="K254" s="31"/>
      <c r="L254" s="31"/>
      <c r="M254" s="42"/>
      <c r="N254" s="32"/>
      <c r="O254" s="32"/>
      <c r="P254" s="32"/>
      <c r="Q254" s="32"/>
      <c r="R254" s="32"/>
      <c r="S254" s="32"/>
    </row>
    <row r="255" spans="2:19">
      <c r="B255" s="32"/>
      <c r="C255" s="32"/>
      <c r="D255" s="32"/>
      <c r="E255" s="32"/>
      <c r="F255" s="32"/>
      <c r="G255" s="32"/>
      <c r="H255" s="32"/>
      <c r="I255" s="32"/>
      <c r="J255" s="31"/>
      <c r="K255" s="31"/>
      <c r="L255" s="31"/>
      <c r="M255" s="42"/>
      <c r="N255" s="32"/>
      <c r="O255" s="32"/>
      <c r="P255" s="32"/>
      <c r="Q255" s="32"/>
      <c r="R255" s="32"/>
      <c r="S255" s="32"/>
    </row>
    <row r="256" spans="2:19">
      <c r="B256" s="32"/>
      <c r="C256" s="32"/>
      <c r="D256" s="32"/>
      <c r="E256" s="32"/>
      <c r="F256" s="32"/>
      <c r="G256" s="32"/>
      <c r="H256" s="32"/>
      <c r="I256" s="32"/>
      <c r="J256" s="31"/>
      <c r="K256" s="31"/>
      <c r="L256" s="31"/>
      <c r="M256" s="42"/>
      <c r="N256" s="32"/>
      <c r="O256" s="32"/>
      <c r="P256" s="32"/>
      <c r="Q256" s="32"/>
      <c r="R256" s="32"/>
      <c r="S256" s="32"/>
    </row>
    <row r="257" spans="2:19">
      <c r="B257" s="32"/>
      <c r="C257" s="32"/>
      <c r="D257" s="32"/>
      <c r="E257" s="32"/>
      <c r="F257" s="32"/>
      <c r="G257" s="32"/>
      <c r="H257" s="32"/>
      <c r="I257" s="32"/>
      <c r="J257" s="31"/>
      <c r="K257" s="31"/>
      <c r="L257" s="31"/>
      <c r="M257" s="42"/>
      <c r="N257" s="32"/>
      <c r="O257" s="32"/>
      <c r="P257" s="32"/>
      <c r="Q257" s="32"/>
      <c r="R257" s="32"/>
      <c r="S257" s="32"/>
    </row>
    <row r="258" spans="2:19">
      <c r="B258" s="32"/>
      <c r="C258" s="32"/>
      <c r="D258" s="32"/>
      <c r="E258" s="32"/>
      <c r="F258" s="32"/>
      <c r="G258" s="32"/>
      <c r="H258" s="32"/>
      <c r="I258" s="32"/>
      <c r="J258" s="31"/>
      <c r="K258" s="31"/>
      <c r="L258" s="31"/>
      <c r="M258" s="42"/>
      <c r="N258" s="32"/>
      <c r="O258" s="32"/>
      <c r="P258" s="32"/>
      <c r="Q258" s="32"/>
      <c r="R258" s="32"/>
      <c r="S258" s="32"/>
    </row>
    <row r="259" spans="2:19">
      <c r="B259" s="32"/>
      <c r="C259" s="32"/>
      <c r="D259" s="32"/>
      <c r="E259" s="32"/>
      <c r="F259" s="32"/>
      <c r="G259" s="32"/>
      <c r="H259" s="32"/>
      <c r="I259" s="32"/>
      <c r="J259" s="31"/>
      <c r="K259" s="31"/>
      <c r="L259" s="31"/>
      <c r="M259" s="42"/>
      <c r="N259" s="32"/>
      <c r="O259" s="32"/>
      <c r="P259" s="32"/>
      <c r="Q259" s="32"/>
      <c r="R259" s="32"/>
      <c r="S259" s="32"/>
    </row>
    <row r="260" spans="2:19">
      <c r="B260" s="32"/>
      <c r="C260" s="32"/>
      <c r="D260" s="32"/>
      <c r="E260" s="32"/>
      <c r="F260" s="32"/>
      <c r="G260" s="32"/>
      <c r="H260" s="32"/>
      <c r="I260" s="32"/>
      <c r="J260" s="31"/>
      <c r="K260" s="31"/>
      <c r="L260" s="31"/>
      <c r="M260" s="42"/>
      <c r="N260" s="32"/>
      <c r="O260" s="32"/>
      <c r="P260" s="32"/>
      <c r="Q260" s="32"/>
      <c r="R260" s="32"/>
      <c r="S260" s="32"/>
    </row>
    <row r="261" spans="2:19">
      <c r="B261" s="32"/>
      <c r="C261" s="32"/>
      <c r="D261" s="32"/>
      <c r="E261" s="32"/>
      <c r="F261" s="32"/>
      <c r="G261" s="32"/>
      <c r="H261" s="32"/>
      <c r="I261" s="32"/>
      <c r="J261" s="31"/>
      <c r="K261" s="31"/>
      <c r="L261" s="31"/>
      <c r="M261" s="42"/>
      <c r="N261" s="32"/>
      <c r="O261" s="32"/>
      <c r="P261" s="32"/>
      <c r="Q261" s="32"/>
      <c r="R261" s="32"/>
      <c r="S261" s="32"/>
    </row>
    <row r="262" spans="2:19">
      <c r="B262" s="32"/>
      <c r="C262" s="32"/>
      <c r="D262" s="32"/>
      <c r="E262" s="32"/>
      <c r="F262" s="32"/>
      <c r="G262" s="32"/>
      <c r="H262" s="32"/>
      <c r="I262" s="32"/>
      <c r="J262" s="31"/>
      <c r="K262" s="31"/>
      <c r="L262" s="31"/>
      <c r="M262" s="42"/>
      <c r="N262" s="32"/>
      <c r="O262" s="32"/>
      <c r="P262" s="32"/>
      <c r="Q262" s="32"/>
      <c r="R262" s="32"/>
      <c r="S262" s="32"/>
    </row>
    <row r="263" spans="2:19">
      <c r="B263" s="32"/>
      <c r="C263" s="32"/>
      <c r="D263" s="32"/>
      <c r="E263" s="32"/>
      <c r="F263" s="32"/>
      <c r="G263" s="32"/>
      <c r="H263" s="32"/>
      <c r="I263" s="32"/>
      <c r="J263" s="31"/>
      <c r="K263" s="31"/>
      <c r="L263" s="31"/>
      <c r="M263" s="42"/>
      <c r="N263" s="32"/>
      <c r="O263" s="32"/>
      <c r="P263" s="32"/>
      <c r="Q263" s="32"/>
      <c r="R263" s="32"/>
      <c r="S263" s="32"/>
    </row>
    <row r="264" spans="2:19">
      <c r="B264" s="32"/>
      <c r="C264" s="32"/>
      <c r="D264" s="32"/>
      <c r="E264" s="32"/>
      <c r="F264" s="32"/>
      <c r="G264" s="32"/>
      <c r="H264" s="32"/>
      <c r="I264" s="32"/>
      <c r="J264" s="31"/>
      <c r="K264" s="31"/>
      <c r="L264" s="31"/>
      <c r="M264" s="42"/>
      <c r="N264" s="32"/>
      <c r="O264" s="32"/>
      <c r="P264" s="32"/>
      <c r="Q264" s="32"/>
      <c r="R264" s="32"/>
      <c r="S264" s="32"/>
    </row>
    <row r="265" spans="2:19">
      <c r="B265" s="32"/>
      <c r="C265" s="32"/>
      <c r="D265" s="32"/>
      <c r="E265" s="32"/>
      <c r="F265" s="32"/>
      <c r="G265" s="32"/>
      <c r="H265" s="32"/>
      <c r="I265" s="32"/>
      <c r="J265" s="31"/>
      <c r="K265" s="31"/>
      <c r="L265" s="31"/>
      <c r="M265" s="42"/>
      <c r="N265" s="32"/>
      <c r="O265" s="32"/>
      <c r="P265" s="32"/>
      <c r="Q265" s="32"/>
      <c r="R265" s="32"/>
      <c r="S265" s="32"/>
    </row>
    <row r="266" spans="2:19">
      <c r="B266" s="32"/>
      <c r="C266" s="32"/>
      <c r="D266" s="32"/>
      <c r="E266" s="32"/>
      <c r="F266" s="32"/>
      <c r="G266" s="32"/>
      <c r="H266" s="32"/>
      <c r="I266" s="32"/>
      <c r="J266" s="31"/>
      <c r="K266" s="31"/>
      <c r="L266" s="31"/>
      <c r="M266" s="42"/>
      <c r="N266" s="32"/>
      <c r="O266" s="32"/>
      <c r="P266" s="32"/>
      <c r="Q266" s="32"/>
      <c r="R266" s="32"/>
      <c r="S266" s="32"/>
    </row>
    <row r="267" spans="2:19">
      <c r="B267" s="32"/>
      <c r="C267" s="32"/>
      <c r="D267" s="32"/>
      <c r="E267" s="32"/>
      <c r="F267" s="32"/>
      <c r="G267" s="32"/>
      <c r="H267" s="32"/>
      <c r="I267" s="32"/>
      <c r="J267" s="31"/>
      <c r="K267" s="31"/>
      <c r="L267" s="31"/>
      <c r="M267" s="42"/>
      <c r="N267" s="32"/>
      <c r="O267" s="32"/>
      <c r="P267" s="32"/>
      <c r="Q267" s="32"/>
      <c r="R267" s="32"/>
      <c r="S267" s="32"/>
    </row>
    <row r="268" spans="2:19">
      <c r="B268" s="32"/>
      <c r="C268" s="32"/>
      <c r="D268" s="32"/>
      <c r="E268" s="32"/>
      <c r="F268" s="32"/>
      <c r="G268" s="32"/>
      <c r="H268" s="32"/>
      <c r="I268" s="32"/>
      <c r="J268" s="31"/>
      <c r="K268" s="31"/>
      <c r="L268" s="31"/>
      <c r="M268" s="42"/>
      <c r="N268" s="32"/>
      <c r="O268" s="32"/>
      <c r="P268" s="32"/>
      <c r="Q268" s="32"/>
      <c r="R268" s="32"/>
      <c r="S268" s="32"/>
    </row>
    <row r="269" spans="2:19">
      <c r="B269" s="32"/>
      <c r="C269" s="32"/>
      <c r="D269" s="32"/>
      <c r="E269" s="32"/>
      <c r="F269" s="32"/>
      <c r="G269" s="32"/>
      <c r="H269" s="32"/>
      <c r="I269" s="32"/>
      <c r="J269" s="31"/>
      <c r="K269" s="31"/>
      <c r="L269" s="31"/>
      <c r="M269" s="42"/>
      <c r="N269" s="32"/>
      <c r="O269" s="32"/>
      <c r="P269" s="32"/>
      <c r="Q269" s="32"/>
      <c r="R269" s="32"/>
      <c r="S269" s="32"/>
    </row>
    <row r="270" spans="2:19">
      <c r="B270" s="32"/>
      <c r="C270" s="32"/>
      <c r="D270" s="32"/>
      <c r="E270" s="32"/>
      <c r="F270" s="32"/>
      <c r="G270" s="32"/>
      <c r="H270" s="32"/>
      <c r="I270" s="32"/>
      <c r="J270" s="31"/>
      <c r="K270" s="31"/>
      <c r="L270" s="31"/>
      <c r="M270" s="42"/>
      <c r="N270" s="32"/>
      <c r="O270" s="32"/>
      <c r="P270" s="32"/>
      <c r="Q270" s="32"/>
      <c r="R270" s="32"/>
      <c r="S270" s="32"/>
    </row>
    <row r="271" spans="2:19">
      <c r="B271" s="32"/>
      <c r="C271" s="32"/>
      <c r="D271" s="32"/>
      <c r="E271" s="32"/>
      <c r="F271" s="32"/>
      <c r="G271" s="32"/>
      <c r="H271" s="32"/>
      <c r="I271" s="32"/>
      <c r="J271" s="31"/>
      <c r="K271" s="31"/>
      <c r="L271" s="31"/>
      <c r="M271" s="42"/>
      <c r="N271" s="32"/>
      <c r="O271" s="32"/>
      <c r="P271" s="32"/>
      <c r="Q271" s="32"/>
      <c r="R271" s="32"/>
      <c r="S271" s="32"/>
    </row>
    <row r="272" spans="2:19">
      <c r="B272" s="32"/>
      <c r="C272" s="32"/>
      <c r="D272" s="32"/>
      <c r="E272" s="32"/>
      <c r="F272" s="32"/>
      <c r="G272" s="32"/>
      <c r="H272" s="32"/>
      <c r="I272" s="32"/>
      <c r="J272" s="31"/>
      <c r="K272" s="31"/>
      <c r="L272" s="31"/>
      <c r="M272" s="42"/>
      <c r="N272" s="32"/>
      <c r="O272" s="32"/>
      <c r="P272" s="32"/>
      <c r="Q272" s="32"/>
      <c r="R272" s="32"/>
      <c r="S272" s="32"/>
    </row>
    <row r="273" spans="2:19">
      <c r="B273" s="32"/>
      <c r="C273" s="32"/>
      <c r="D273" s="32"/>
      <c r="E273" s="32"/>
      <c r="F273" s="32"/>
      <c r="G273" s="32"/>
      <c r="H273" s="32"/>
      <c r="I273" s="32"/>
      <c r="J273" s="31"/>
      <c r="K273" s="31"/>
      <c r="L273" s="31"/>
      <c r="M273" s="42"/>
      <c r="N273" s="32"/>
      <c r="O273" s="32"/>
      <c r="P273" s="32"/>
      <c r="Q273" s="32"/>
      <c r="R273" s="32"/>
      <c r="S273" s="32"/>
    </row>
    <row r="274" spans="2:19">
      <c r="B274" s="32"/>
      <c r="C274" s="32"/>
      <c r="D274" s="32"/>
      <c r="E274" s="32"/>
      <c r="F274" s="32"/>
      <c r="G274" s="32"/>
      <c r="H274" s="32"/>
      <c r="I274" s="32"/>
      <c r="J274" s="31"/>
      <c r="K274" s="31"/>
      <c r="L274" s="31"/>
      <c r="M274" s="42"/>
      <c r="N274" s="32"/>
      <c r="O274" s="32"/>
      <c r="P274" s="32"/>
      <c r="Q274" s="32"/>
      <c r="R274" s="32"/>
      <c r="S274" s="32"/>
    </row>
    <row r="275" spans="2:19">
      <c r="B275" s="32"/>
      <c r="C275" s="32"/>
      <c r="D275" s="32"/>
      <c r="E275" s="32"/>
      <c r="F275" s="32"/>
      <c r="G275" s="32"/>
      <c r="H275" s="32"/>
      <c r="I275" s="32"/>
      <c r="J275" s="31"/>
      <c r="K275" s="31"/>
      <c r="L275" s="31"/>
      <c r="M275" s="42"/>
      <c r="N275" s="32"/>
      <c r="O275" s="32"/>
      <c r="P275" s="32"/>
      <c r="Q275" s="32"/>
      <c r="R275" s="32"/>
      <c r="S275" s="32"/>
    </row>
    <row r="276" spans="2:19">
      <c r="B276" s="32"/>
      <c r="C276" s="32"/>
      <c r="D276" s="32"/>
      <c r="E276" s="32"/>
      <c r="F276" s="32"/>
      <c r="G276" s="32"/>
      <c r="H276" s="32"/>
      <c r="I276" s="32"/>
      <c r="J276" s="31"/>
      <c r="K276" s="31"/>
      <c r="L276" s="31"/>
      <c r="M276" s="42"/>
      <c r="N276" s="32"/>
      <c r="O276" s="32"/>
      <c r="P276" s="32"/>
      <c r="Q276" s="32"/>
      <c r="R276" s="32"/>
      <c r="S276" s="32"/>
    </row>
    <row r="277" spans="2:19">
      <c r="B277" s="32"/>
      <c r="C277" s="32"/>
      <c r="D277" s="32"/>
      <c r="E277" s="32"/>
      <c r="F277" s="32"/>
      <c r="G277" s="32"/>
      <c r="H277" s="32"/>
      <c r="I277" s="32"/>
      <c r="J277" s="31"/>
      <c r="K277" s="31"/>
      <c r="L277" s="31"/>
      <c r="M277" s="42"/>
      <c r="N277" s="32"/>
      <c r="O277" s="32"/>
      <c r="P277" s="32"/>
      <c r="Q277" s="32"/>
      <c r="R277" s="32"/>
      <c r="S277" s="32"/>
    </row>
    <row r="278" spans="2:19">
      <c r="B278" s="32"/>
      <c r="C278" s="32"/>
      <c r="D278" s="32"/>
      <c r="E278" s="32"/>
      <c r="F278" s="32"/>
      <c r="G278" s="32"/>
      <c r="H278" s="32"/>
      <c r="I278" s="32"/>
      <c r="J278" s="31"/>
      <c r="K278" s="31"/>
      <c r="L278" s="31"/>
      <c r="M278" s="42"/>
      <c r="N278" s="32"/>
      <c r="O278" s="32"/>
      <c r="P278" s="32"/>
      <c r="Q278" s="32"/>
      <c r="R278" s="32"/>
      <c r="S278" s="32"/>
    </row>
    <row r="279" spans="2:19">
      <c r="B279" s="32"/>
      <c r="C279" s="32"/>
      <c r="D279" s="32"/>
      <c r="E279" s="32"/>
      <c r="F279" s="32"/>
      <c r="G279" s="32"/>
      <c r="H279" s="32"/>
      <c r="I279" s="32"/>
      <c r="J279" s="31"/>
      <c r="K279" s="31"/>
      <c r="L279" s="31"/>
      <c r="M279" s="42"/>
      <c r="N279" s="32"/>
      <c r="O279" s="32"/>
      <c r="P279" s="32"/>
      <c r="Q279" s="32"/>
      <c r="R279" s="32"/>
      <c r="S279" s="32"/>
    </row>
    <row r="280" spans="2:19">
      <c r="B280" s="32"/>
      <c r="C280" s="32"/>
      <c r="D280" s="32"/>
      <c r="E280" s="32"/>
      <c r="F280" s="32"/>
      <c r="G280" s="32"/>
      <c r="H280" s="32"/>
      <c r="I280" s="32"/>
      <c r="J280" s="31"/>
      <c r="K280" s="31"/>
      <c r="L280" s="31"/>
      <c r="M280" s="42"/>
      <c r="N280" s="32"/>
      <c r="O280" s="32"/>
      <c r="P280" s="32"/>
      <c r="Q280" s="32"/>
      <c r="R280" s="32"/>
      <c r="S280" s="32"/>
    </row>
    <row r="281" spans="2:19">
      <c r="B281" s="32"/>
      <c r="C281" s="32"/>
      <c r="D281" s="32"/>
      <c r="E281" s="32"/>
      <c r="F281" s="32"/>
      <c r="G281" s="32"/>
      <c r="H281" s="32"/>
      <c r="I281" s="32"/>
      <c r="J281" s="31"/>
      <c r="K281" s="31"/>
      <c r="L281" s="31"/>
      <c r="M281" s="42"/>
      <c r="N281" s="32"/>
      <c r="O281" s="32"/>
      <c r="P281" s="32"/>
      <c r="Q281" s="32"/>
      <c r="R281" s="32"/>
      <c r="S281" s="32"/>
    </row>
    <row r="282" spans="2:19">
      <c r="B282" s="32"/>
      <c r="C282" s="32"/>
      <c r="D282" s="32"/>
      <c r="E282" s="32"/>
      <c r="F282" s="32"/>
      <c r="G282" s="32"/>
      <c r="H282" s="32"/>
      <c r="I282" s="32"/>
      <c r="J282" s="31"/>
      <c r="K282" s="31"/>
      <c r="L282" s="31"/>
      <c r="M282" s="42"/>
      <c r="N282" s="32"/>
      <c r="O282" s="32"/>
      <c r="P282" s="32"/>
      <c r="Q282" s="32"/>
      <c r="R282" s="32"/>
      <c r="S282" s="32"/>
    </row>
    <row r="283" spans="2:19">
      <c r="B283" s="32"/>
      <c r="C283" s="32"/>
      <c r="D283" s="32"/>
      <c r="E283" s="32"/>
      <c r="F283" s="32"/>
      <c r="G283" s="32"/>
      <c r="H283" s="32"/>
      <c r="I283" s="32"/>
      <c r="J283" s="31"/>
      <c r="K283" s="31"/>
      <c r="L283" s="31"/>
      <c r="M283" s="42"/>
      <c r="N283" s="32"/>
      <c r="O283" s="32"/>
      <c r="P283" s="32"/>
      <c r="Q283" s="32"/>
      <c r="R283" s="32"/>
      <c r="S283" s="32"/>
    </row>
    <row r="284" spans="2:19">
      <c r="B284" s="32"/>
      <c r="C284" s="32"/>
      <c r="D284" s="32"/>
      <c r="E284" s="32"/>
      <c r="F284" s="32"/>
      <c r="G284" s="32"/>
      <c r="H284" s="32"/>
      <c r="I284" s="32"/>
      <c r="J284" s="31"/>
      <c r="K284" s="31"/>
      <c r="L284" s="31"/>
      <c r="M284" s="42"/>
      <c r="N284" s="32"/>
      <c r="O284" s="32"/>
      <c r="P284" s="32"/>
      <c r="Q284" s="32"/>
      <c r="R284" s="32"/>
      <c r="S284" s="32"/>
    </row>
    <row r="285" spans="2:19">
      <c r="B285" s="32"/>
      <c r="C285" s="32"/>
      <c r="D285" s="32"/>
      <c r="E285" s="32"/>
      <c r="F285" s="32"/>
      <c r="G285" s="32"/>
      <c r="H285" s="32"/>
      <c r="I285" s="32"/>
      <c r="J285" s="31"/>
      <c r="K285" s="31"/>
      <c r="L285" s="31"/>
      <c r="M285" s="42"/>
      <c r="N285" s="32"/>
      <c r="O285" s="32"/>
      <c r="P285" s="32"/>
      <c r="Q285" s="32"/>
      <c r="R285" s="32"/>
      <c r="S285" s="32"/>
    </row>
    <row r="286" spans="2:19">
      <c r="B286" s="32"/>
      <c r="C286" s="32"/>
      <c r="D286" s="32"/>
      <c r="E286" s="32"/>
      <c r="F286" s="32"/>
      <c r="G286" s="32"/>
      <c r="H286" s="32"/>
      <c r="I286" s="32"/>
      <c r="J286" s="31"/>
      <c r="K286" s="31"/>
      <c r="L286" s="31"/>
      <c r="M286" s="42"/>
      <c r="N286" s="32"/>
      <c r="O286" s="32"/>
      <c r="P286" s="32"/>
      <c r="Q286" s="32"/>
      <c r="R286" s="32"/>
      <c r="S286" s="32"/>
    </row>
    <row r="287" spans="2:19">
      <c r="B287" s="32"/>
      <c r="C287" s="32"/>
      <c r="D287" s="32"/>
      <c r="E287" s="32"/>
      <c r="F287" s="32"/>
      <c r="G287" s="32"/>
      <c r="H287" s="32"/>
      <c r="I287" s="32"/>
      <c r="J287" s="31"/>
      <c r="K287" s="31"/>
      <c r="L287" s="31"/>
      <c r="M287" s="42"/>
      <c r="N287" s="32"/>
      <c r="O287" s="32"/>
      <c r="P287" s="32"/>
      <c r="Q287" s="32"/>
      <c r="R287" s="32"/>
      <c r="S287" s="32"/>
    </row>
    <row r="288" spans="2:19">
      <c r="B288" s="32"/>
      <c r="C288" s="32"/>
      <c r="D288" s="32"/>
      <c r="E288" s="32"/>
      <c r="F288" s="32"/>
      <c r="G288" s="32"/>
      <c r="H288" s="32"/>
      <c r="I288" s="32"/>
      <c r="J288" s="31"/>
      <c r="K288" s="31"/>
      <c r="L288" s="31"/>
      <c r="M288" s="42"/>
      <c r="N288" s="32"/>
      <c r="O288" s="32"/>
      <c r="P288" s="32"/>
      <c r="Q288" s="32"/>
      <c r="R288" s="32"/>
      <c r="S288" s="32"/>
    </row>
    <row r="289" spans="2:19">
      <c r="B289" s="32"/>
      <c r="C289" s="32"/>
      <c r="D289" s="32"/>
      <c r="E289" s="32"/>
      <c r="F289" s="32"/>
      <c r="G289" s="32"/>
      <c r="H289" s="32"/>
      <c r="I289" s="32"/>
      <c r="J289" s="31"/>
      <c r="K289" s="31"/>
      <c r="L289" s="31"/>
      <c r="M289" s="42"/>
      <c r="N289" s="32"/>
      <c r="O289" s="32"/>
      <c r="P289" s="32"/>
      <c r="Q289" s="32"/>
      <c r="R289" s="32"/>
      <c r="S289" s="32"/>
    </row>
    <row r="290" spans="2:19">
      <c r="B290" s="32"/>
      <c r="C290" s="32"/>
      <c r="D290" s="32"/>
      <c r="E290" s="32"/>
      <c r="F290" s="32"/>
      <c r="G290" s="32"/>
      <c r="H290" s="32"/>
      <c r="I290" s="32"/>
      <c r="J290" s="31"/>
      <c r="K290" s="31"/>
      <c r="L290" s="31"/>
      <c r="M290" s="42"/>
      <c r="N290" s="32"/>
      <c r="O290" s="32"/>
      <c r="P290" s="32"/>
      <c r="Q290" s="32"/>
      <c r="R290" s="32"/>
      <c r="S290" s="32"/>
    </row>
    <row r="291" spans="2:19">
      <c r="B291" s="32"/>
      <c r="C291" s="32"/>
      <c r="D291" s="32"/>
      <c r="E291" s="32"/>
      <c r="F291" s="32"/>
      <c r="G291" s="32"/>
      <c r="H291" s="32"/>
      <c r="I291" s="32"/>
      <c r="J291" s="31"/>
      <c r="K291" s="31"/>
      <c r="L291" s="31"/>
      <c r="M291" s="42"/>
      <c r="N291" s="32"/>
      <c r="O291" s="32"/>
      <c r="P291" s="32"/>
      <c r="Q291" s="32"/>
      <c r="R291" s="32"/>
      <c r="S291" s="32"/>
    </row>
    <row r="292" spans="2:19">
      <c r="B292" s="32"/>
      <c r="C292" s="32"/>
      <c r="D292" s="32"/>
      <c r="E292" s="32"/>
      <c r="F292" s="32"/>
      <c r="G292" s="32"/>
      <c r="H292" s="32"/>
      <c r="I292" s="32"/>
      <c r="J292" s="31"/>
      <c r="K292" s="31"/>
      <c r="L292" s="31"/>
      <c r="M292" s="42"/>
      <c r="N292" s="32"/>
      <c r="O292" s="32"/>
      <c r="P292" s="32"/>
      <c r="Q292" s="32"/>
      <c r="R292" s="32"/>
      <c r="S292" s="32"/>
    </row>
    <row r="293" spans="2:19">
      <c r="B293" s="32"/>
      <c r="C293" s="32"/>
      <c r="D293" s="32"/>
      <c r="E293" s="32"/>
      <c r="F293" s="32"/>
      <c r="G293" s="32"/>
      <c r="H293" s="32"/>
      <c r="I293" s="32"/>
      <c r="J293" s="31"/>
      <c r="K293" s="31"/>
      <c r="L293" s="31"/>
      <c r="M293" s="42"/>
      <c r="N293" s="32"/>
      <c r="O293" s="32"/>
      <c r="P293" s="32"/>
      <c r="Q293" s="32"/>
      <c r="R293" s="32"/>
      <c r="S293" s="32"/>
    </row>
    <row r="294" spans="2:19">
      <c r="B294" s="32"/>
      <c r="C294" s="32"/>
      <c r="D294" s="32"/>
      <c r="E294" s="32"/>
      <c r="F294" s="32"/>
      <c r="G294" s="32"/>
      <c r="H294" s="32"/>
      <c r="I294" s="32"/>
      <c r="J294" s="31"/>
      <c r="K294" s="31"/>
      <c r="L294" s="31"/>
      <c r="M294" s="42"/>
      <c r="N294" s="32"/>
      <c r="O294" s="32"/>
      <c r="P294" s="32"/>
      <c r="Q294" s="32"/>
      <c r="R294" s="32"/>
      <c r="S294" s="32"/>
    </row>
    <row r="295" spans="2:19">
      <c r="B295" s="32"/>
      <c r="C295" s="32"/>
      <c r="D295" s="32"/>
      <c r="E295" s="32"/>
      <c r="F295" s="32"/>
      <c r="G295" s="32"/>
      <c r="H295" s="32"/>
      <c r="I295" s="32"/>
      <c r="J295" s="31"/>
      <c r="K295" s="31"/>
      <c r="L295" s="31"/>
      <c r="M295" s="42"/>
      <c r="N295" s="32"/>
      <c r="O295" s="32"/>
      <c r="P295" s="32"/>
      <c r="Q295" s="32"/>
      <c r="R295" s="32"/>
      <c r="S295" s="32"/>
    </row>
    <row r="296" spans="2:19">
      <c r="B296" s="32"/>
      <c r="C296" s="32"/>
      <c r="D296" s="32"/>
      <c r="E296" s="32"/>
      <c r="F296" s="32"/>
      <c r="G296" s="32"/>
      <c r="H296" s="32"/>
      <c r="I296" s="32"/>
      <c r="J296" s="31"/>
      <c r="K296" s="31"/>
      <c r="L296" s="31"/>
      <c r="M296" s="42"/>
      <c r="N296" s="32"/>
      <c r="O296" s="32"/>
      <c r="P296" s="32"/>
      <c r="Q296" s="32"/>
      <c r="R296" s="32"/>
      <c r="S296" s="32"/>
    </row>
    <row r="297" spans="2:19">
      <c r="B297" s="32"/>
      <c r="C297" s="32"/>
      <c r="D297" s="32"/>
      <c r="E297" s="32"/>
      <c r="F297" s="32"/>
      <c r="G297" s="32"/>
      <c r="H297" s="32"/>
      <c r="I297" s="32"/>
      <c r="J297" s="31"/>
      <c r="K297" s="31"/>
      <c r="L297" s="31"/>
      <c r="M297" s="42"/>
      <c r="N297" s="32"/>
      <c r="O297" s="32"/>
      <c r="P297" s="32"/>
      <c r="Q297" s="32"/>
      <c r="R297" s="32"/>
      <c r="S297" s="32"/>
    </row>
    <row r="298" spans="2:19">
      <c r="B298" s="32"/>
      <c r="C298" s="32"/>
      <c r="D298" s="32"/>
      <c r="E298" s="32"/>
      <c r="F298" s="32"/>
      <c r="G298" s="32"/>
      <c r="H298" s="32"/>
      <c r="I298" s="32"/>
      <c r="J298" s="31"/>
      <c r="K298" s="31"/>
      <c r="L298" s="31"/>
      <c r="M298" s="42"/>
      <c r="N298" s="32"/>
      <c r="O298" s="32"/>
      <c r="P298" s="32"/>
      <c r="Q298" s="32"/>
      <c r="R298" s="32"/>
      <c r="S298" s="32"/>
    </row>
    <row r="299" spans="2:19">
      <c r="B299" s="32"/>
      <c r="C299" s="32"/>
      <c r="D299" s="32"/>
      <c r="E299" s="32"/>
      <c r="F299" s="32"/>
      <c r="G299" s="32"/>
      <c r="H299" s="32"/>
      <c r="I299" s="32"/>
      <c r="J299" s="31"/>
      <c r="K299" s="31"/>
      <c r="L299" s="31"/>
      <c r="M299" s="42"/>
      <c r="N299" s="32"/>
      <c r="O299" s="32"/>
      <c r="P299" s="32"/>
      <c r="Q299" s="32"/>
      <c r="R299" s="32"/>
      <c r="S299" s="32"/>
    </row>
    <row r="300" spans="2:19">
      <c r="B300" s="32"/>
      <c r="C300" s="32"/>
      <c r="D300" s="32"/>
      <c r="E300" s="32"/>
      <c r="F300" s="32"/>
      <c r="G300" s="32"/>
      <c r="H300" s="32"/>
      <c r="I300" s="32"/>
      <c r="J300" s="31"/>
      <c r="K300" s="31"/>
      <c r="L300" s="31"/>
      <c r="M300" s="42"/>
      <c r="N300" s="32"/>
      <c r="O300" s="32"/>
      <c r="P300" s="32"/>
      <c r="Q300" s="32"/>
      <c r="R300" s="32"/>
      <c r="S300" s="32"/>
    </row>
    <row r="301" spans="2:19">
      <c r="B301" s="32"/>
      <c r="C301" s="32"/>
      <c r="D301" s="32"/>
      <c r="E301" s="32"/>
      <c r="F301" s="32"/>
      <c r="G301" s="32"/>
      <c r="H301" s="32"/>
      <c r="I301" s="32"/>
      <c r="J301" s="31"/>
      <c r="K301" s="31"/>
      <c r="L301" s="31"/>
      <c r="M301" s="42"/>
      <c r="N301" s="32"/>
      <c r="O301" s="32"/>
      <c r="P301" s="32"/>
      <c r="Q301" s="32"/>
      <c r="R301" s="32"/>
      <c r="S301" s="32"/>
    </row>
    <row r="302" spans="2:19">
      <c r="B302" s="32"/>
      <c r="C302" s="32"/>
      <c r="D302" s="32"/>
      <c r="E302" s="32"/>
      <c r="F302" s="32"/>
      <c r="G302" s="32"/>
      <c r="H302" s="32"/>
      <c r="I302" s="32"/>
      <c r="J302" s="31"/>
      <c r="K302" s="31"/>
      <c r="L302" s="31"/>
      <c r="M302" s="42"/>
      <c r="N302" s="32"/>
      <c r="O302" s="32"/>
      <c r="P302" s="32"/>
      <c r="Q302" s="32"/>
      <c r="R302" s="32"/>
      <c r="S302" s="32"/>
    </row>
    <row r="303" spans="2:19">
      <c r="B303" s="32"/>
      <c r="C303" s="32"/>
      <c r="D303" s="32"/>
      <c r="E303" s="32"/>
      <c r="F303" s="32"/>
      <c r="G303" s="32"/>
      <c r="H303" s="32"/>
      <c r="I303" s="32"/>
      <c r="J303" s="31"/>
      <c r="K303" s="31"/>
      <c r="L303" s="31"/>
      <c r="M303" s="42"/>
      <c r="N303" s="32"/>
      <c r="O303" s="32"/>
      <c r="P303" s="32"/>
      <c r="Q303" s="32"/>
      <c r="R303" s="32"/>
      <c r="S303" s="32"/>
    </row>
    <row r="304" spans="2:19">
      <c r="B304" s="32"/>
      <c r="C304" s="32"/>
      <c r="D304" s="32"/>
      <c r="E304" s="32"/>
      <c r="F304" s="32"/>
      <c r="G304" s="32"/>
      <c r="H304" s="32"/>
      <c r="I304" s="32"/>
      <c r="J304" s="31"/>
      <c r="K304" s="31"/>
      <c r="L304" s="31"/>
      <c r="M304" s="42"/>
      <c r="N304" s="32"/>
      <c r="O304" s="32"/>
      <c r="P304" s="32"/>
      <c r="Q304" s="32"/>
      <c r="R304" s="32"/>
      <c r="S304" s="32"/>
    </row>
    <row r="305" spans="2:19">
      <c r="B305" s="32"/>
      <c r="C305" s="32"/>
      <c r="D305" s="32"/>
      <c r="E305" s="32"/>
      <c r="F305" s="32"/>
      <c r="G305" s="32"/>
      <c r="H305" s="32"/>
      <c r="I305" s="32"/>
      <c r="J305" s="31"/>
      <c r="K305" s="31"/>
      <c r="L305" s="31"/>
      <c r="M305" s="42"/>
      <c r="N305" s="32"/>
      <c r="O305" s="32"/>
      <c r="P305" s="32"/>
      <c r="Q305" s="32"/>
      <c r="R305" s="32"/>
      <c r="S305" s="32"/>
    </row>
    <row r="306" spans="2:19">
      <c r="B306" s="32"/>
      <c r="C306" s="32"/>
      <c r="D306" s="32"/>
      <c r="E306" s="32"/>
      <c r="F306" s="32"/>
      <c r="G306" s="32"/>
      <c r="H306" s="32"/>
      <c r="I306" s="32"/>
      <c r="J306" s="31"/>
      <c r="K306" s="31"/>
      <c r="L306" s="31"/>
      <c r="M306" s="42"/>
      <c r="N306" s="32"/>
      <c r="O306" s="32"/>
      <c r="P306" s="32"/>
      <c r="Q306" s="32"/>
      <c r="R306" s="32"/>
      <c r="S306" s="32"/>
    </row>
    <row r="307" spans="2:19">
      <c r="B307" s="32"/>
      <c r="C307" s="32"/>
      <c r="D307" s="32"/>
      <c r="E307" s="32"/>
      <c r="F307" s="32"/>
      <c r="G307" s="32"/>
      <c r="H307" s="32"/>
      <c r="I307" s="32"/>
      <c r="J307" s="31"/>
      <c r="K307" s="31"/>
      <c r="L307" s="31"/>
      <c r="M307" s="42"/>
      <c r="N307" s="32"/>
      <c r="O307" s="32"/>
      <c r="P307" s="32"/>
      <c r="Q307" s="32"/>
      <c r="R307" s="32"/>
      <c r="S307" s="32"/>
    </row>
    <row r="308" spans="2:19">
      <c r="B308" s="32"/>
      <c r="C308" s="32"/>
      <c r="D308" s="32"/>
      <c r="E308" s="32"/>
      <c r="F308" s="32"/>
      <c r="G308" s="32"/>
      <c r="H308" s="32"/>
      <c r="I308" s="32"/>
      <c r="J308" s="31"/>
      <c r="K308" s="31"/>
      <c r="L308" s="31"/>
      <c r="M308" s="42"/>
      <c r="N308" s="32"/>
      <c r="O308" s="32"/>
      <c r="P308" s="32"/>
      <c r="Q308" s="32"/>
      <c r="R308" s="32"/>
      <c r="S308" s="32"/>
    </row>
    <row r="309" spans="2:19">
      <c r="B309" s="32"/>
      <c r="C309" s="32"/>
      <c r="D309" s="32"/>
      <c r="E309" s="32"/>
      <c r="F309" s="32"/>
      <c r="G309" s="32"/>
      <c r="H309" s="32"/>
      <c r="I309" s="32"/>
      <c r="J309" s="31"/>
      <c r="K309" s="31"/>
      <c r="L309" s="31"/>
      <c r="M309" s="42"/>
      <c r="N309" s="32"/>
      <c r="O309" s="32"/>
      <c r="P309" s="32"/>
      <c r="Q309" s="32"/>
      <c r="R309" s="32"/>
      <c r="S309" s="32"/>
    </row>
    <row r="310" spans="2:19">
      <c r="B310" s="32"/>
      <c r="C310" s="32"/>
      <c r="D310" s="32"/>
      <c r="E310" s="32"/>
      <c r="F310" s="32"/>
      <c r="G310" s="32"/>
      <c r="H310" s="32"/>
      <c r="I310" s="32"/>
      <c r="J310" s="31"/>
      <c r="K310" s="31"/>
      <c r="L310" s="31"/>
      <c r="M310" s="42"/>
      <c r="N310" s="32"/>
      <c r="O310" s="32"/>
      <c r="P310" s="32"/>
      <c r="Q310" s="32"/>
      <c r="R310" s="32"/>
      <c r="S310" s="32"/>
    </row>
    <row r="311" spans="2:19">
      <c r="B311" s="32"/>
      <c r="C311" s="32"/>
      <c r="D311" s="32"/>
      <c r="E311" s="32"/>
      <c r="F311" s="32"/>
      <c r="G311" s="32"/>
      <c r="H311" s="32"/>
      <c r="I311" s="32"/>
      <c r="J311" s="31"/>
      <c r="K311" s="31"/>
      <c r="L311" s="31"/>
      <c r="M311" s="42"/>
      <c r="N311" s="32"/>
      <c r="O311" s="32"/>
      <c r="P311" s="32"/>
      <c r="Q311" s="32"/>
      <c r="R311" s="32"/>
      <c r="S311" s="32"/>
    </row>
    <row r="312" spans="2:19">
      <c r="B312" s="32"/>
      <c r="C312" s="32"/>
      <c r="D312" s="32"/>
      <c r="E312" s="32"/>
      <c r="F312" s="32"/>
      <c r="G312" s="32"/>
      <c r="H312" s="32"/>
      <c r="I312" s="32"/>
      <c r="J312" s="31"/>
      <c r="K312" s="31"/>
      <c r="L312" s="31"/>
      <c r="M312" s="42"/>
      <c r="N312" s="32"/>
      <c r="O312" s="32"/>
      <c r="P312" s="32"/>
      <c r="Q312" s="32"/>
      <c r="R312" s="32"/>
      <c r="S312" s="32"/>
    </row>
    <row r="313" spans="2:19">
      <c r="B313" s="32"/>
      <c r="C313" s="32"/>
      <c r="D313" s="32"/>
      <c r="E313" s="32"/>
      <c r="F313" s="32"/>
      <c r="G313" s="32"/>
      <c r="H313" s="32"/>
      <c r="I313" s="32"/>
      <c r="J313" s="31"/>
      <c r="K313" s="31"/>
      <c r="L313" s="31"/>
      <c r="M313" s="42"/>
      <c r="N313" s="32"/>
      <c r="O313" s="32"/>
      <c r="P313" s="32"/>
      <c r="Q313" s="32"/>
      <c r="R313" s="32"/>
      <c r="S313" s="32"/>
    </row>
    <row r="314" spans="2:19">
      <c r="B314" s="32"/>
      <c r="C314" s="32"/>
      <c r="D314" s="32"/>
      <c r="E314" s="32"/>
      <c r="F314" s="32"/>
      <c r="G314" s="32"/>
      <c r="H314" s="32"/>
      <c r="I314" s="32"/>
      <c r="J314" s="31"/>
      <c r="K314" s="31"/>
      <c r="L314" s="31"/>
      <c r="M314" s="42"/>
      <c r="N314" s="32"/>
      <c r="O314" s="32"/>
      <c r="P314" s="32"/>
      <c r="Q314" s="32"/>
      <c r="R314" s="32"/>
      <c r="S314" s="32"/>
    </row>
    <row r="315" spans="2:19">
      <c r="B315" s="32"/>
      <c r="C315" s="32"/>
      <c r="D315" s="32"/>
      <c r="E315" s="32"/>
      <c r="F315" s="32"/>
      <c r="G315" s="32"/>
      <c r="H315" s="32"/>
      <c r="I315" s="32"/>
      <c r="J315" s="31"/>
      <c r="K315" s="31"/>
      <c r="L315" s="31"/>
      <c r="M315" s="42"/>
      <c r="N315" s="32"/>
      <c r="O315" s="32"/>
      <c r="P315" s="32"/>
      <c r="Q315" s="32"/>
      <c r="R315" s="32"/>
      <c r="S315" s="32"/>
    </row>
    <row r="316" spans="2:19">
      <c r="B316" s="32"/>
      <c r="C316" s="32"/>
      <c r="D316" s="32"/>
      <c r="E316" s="32"/>
      <c r="F316" s="32"/>
      <c r="G316" s="32"/>
      <c r="H316" s="32"/>
      <c r="I316" s="32"/>
      <c r="J316" s="31"/>
      <c r="K316" s="31"/>
      <c r="L316" s="31"/>
      <c r="M316" s="42"/>
      <c r="N316" s="32"/>
      <c r="O316" s="32"/>
      <c r="P316" s="32"/>
      <c r="Q316" s="32"/>
      <c r="R316" s="32"/>
      <c r="S316" s="32"/>
    </row>
    <row r="317" spans="2:19">
      <c r="B317" s="32"/>
      <c r="C317" s="32"/>
      <c r="D317" s="32"/>
      <c r="E317" s="32"/>
      <c r="F317" s="32"/>
      <c r="G317" s="32"/>
      <c r="H317" s="32"/>
      <c r="I317" s="32"/>
      <c r="J317" s="31"/>
      <c r="K317" s="31"/>
      <c r="L317" s="31"/>
      <c r="M317" s="42"/>
      <c r="N317" s="32"/>
      <c r="O317" s="32"/>
      <c r="P317" s="32"/>
      <c r="Q317" s="32"/>
      <c r="R317" s="32"/>
      <c r="S317" s="32"/>
    </row>
    <row r="318" spans="2:19">
      <c r="B318" s="32"/>
      <c r="C318" s="32"/>
      <c r="D318" s="32"/>
      <c r="E318" s="32"/>
      <c r="F318" s="32"/>
      <c r="G318" s="32"/>
      <c r="H318" s="32"/>
      <c r="I318" s="32"/>
      <c r="J318" s="31"/>
      <c r="K318" s="31"/>
      <c r="L318" s="31"/>
      <c r="M318" s="42"/>
      <c r="N318" s="32"/>
      <c r="O318" s="32"/>
      <c r="P318" s="32"/>
      <c r="Q318" s="32"/>
      <c r="R318" s="32"/>
      <c r="S318" s="32"/>
    </row>
    <row r="319" spans="2:19">
      <c r="B319" s="32"/>
      <c r="C319" s="32"/>
      <c r="D319" s="32"/>
      <c r="E319" s="32"/>
      <c r="F319" s="32"/>
      <c r="G319" s="32"/>
      <c r="H319" s="32"/>
      <c r="I319" s="32"/>
      <c r="J319" s="31"/>
      <c r="K319" s="31"/>
      <c r="L319" s="31"/>
      <c r="M319" s="42"/>
      <c r="N319" s="32"/>
      <c r="O319" s="32"/>
      <c r="P319" s="32"/>
      <c r="Q319" s="32"/>
      <c r="R319" s="32"/>
      <c r="S319" s="32"/>
    </row>
    <row r="320" spans="2:19">
      <c r="B320" s="32"/>
      <c r="C320" s="32"/>
      <c r="D320" s="32"/>
      <c r="E320" s="32"/>
      <c r="F320" s="32"/>
      <c r="G320" s="32"/>
      <c r="H320" s="32"/>
      <c r="I320" s="32"/>
      <c r="J320" s="31"/>
      <c r="K320" s="31"/>
      <c r="L320" s="31"/>
      <c r="M320" s="42"/>
      <c r="N320" s="32"/>
      <c r="O320" s="32"/>
      <c r="P320" s="32"/>
      <c r="Q320" s="32"/>
      <c r="R320" s="32"/>
      <c r="S320" s="32"/>
    </row>
    <row r="321" spans="2:19">
      <c r="B321" s="32"/>
      <c r="C321" s="32"/>
      <c r="D321" s="32"/>
      <c r="E321" s="32"/>
      <c r="F321" s="32"/>
      <c r="G321" s="32"/>
      <c r="H321" s="32"/>
      <c r="I321" s="32"/>
      <c r="J321" s="31"/>
      <c r="K321" s="31"/>
      <c r="L321" s="31"/>
      <c r="M321" s="42"/>
      <c r="N321" s="32"/>
      <c r="O321" s="32"/>
      <c r="P321" s="32"/>
      <c r="Q321" s="32"/>
      <c r="R321" s="32"/>
      <c r="S321" s="32"/>
    </row>
    <row r="322" spans="2:19">
      <c r="B322" s="32"/>
      <c r="C322" s="32"/>
      <c r="D322" s="32"/>
      <c r="E322" s="32"/>
      <c r="F322" s="32"/>
      <c r="G322" s="32"/>
      <c r="H322" s="32"/>
      <c r="I322" s="32"/>
      <c r="J322" s="31"/>
      <c r="K322" s="31"/>
      <c r="L322" s="31"/>
      <c r="M322" s="42"/>
      <c r="N322" s="32"/>
      <c r="O322" s="32"/>
      <c r="P322" s="32"/>
      <c r="Q322" s="32"/>
      <c r="R322" s="32"/>
      <c r="S322" s="32"/>
    </row>
    <row r="323" spans="2:19">
      <c r="B323" s="32"/>
      <c r="C323" s="32"/>
      <c r="D323" s="32"/>
      <c r="E323" s="32"/>
      <c r="F323" s="32"/>
      <c r="G323" s="32"/>
      <c r="H323" s="32"/>
      <c r="I323" s="32"/>
      <c r="J323" s="31"/>
      <c r="K323" s="31"/>
      <c r="L323" s="31"/>
      <c r="M323" s="42"/>
      <c r="N323" s="32"/>
      <c r="O323" s="32"/>
      <c r="P323" s="32"/>
      <c r="Q323" s="32"/>
      <c r="R323" s="32"/>
      <c r="S323" s="32"/>
    </row>
    <row r="324" spans="2:19">
      <c r="B324" s="32"/>
      <c r="C324" s="32"/>
      <c r="D324" s="32"/>
      <c r="E324" s="32"/>
      <c r="F324" s="32"/>
      <c r="G324" s="32"/>
      <c r="H324" s="32"/>
      <c r="I324" s="32"/>
      <c r="J324" s="31"/>
      <c r="K324" s="31"/>
      <c r="L324" s="31"/>
      <c r="M324" s="42"/>
      <c r="N324" s="32"/>
      <c r="O324" s="32"/>
      <c r="P324" s="32"/>
      <c r="Q324" s="32"/>
      <c r="R324" s="32"/>
      <c r="S324" s="32"/>
    </row>
    <row r="325" spans="2:19">
      <c r="B325" s="32"/>
      <c r="C325" s="32"/>
      <c r="D325" s="32"/>
      <c r="E325" s="32"/>
      <c r="F325" s="32"/>
      <c r="G325" s="32"/>
      <c r="H325" s="32"/>
      <c r="I325" s="32"/>
      <c r="J325" s="31"/>
      <c r="K325" s="31"/>
      <c r="L325" s="31"/>
      <c r="M325" s="42"/>
      <c r="N325" s="32"/>
      <c r="O325" s="32"/>
      <c r="P325" s="32"/>
      <c r="Q325" s="32"/>
      <c r="R325" s="32"/>
      <c r="S325" s="32"/>
    </row>
    <row r="326" spans="2:19">
      <c r="B326" s="32"/>
      <c r="C326" s="32"/>
      <c r="D326" s="32"/>
      <c r="E326" s="32"/>
      <c r="F326" s="32"/>
      <c r="G326" s="32"/>
      <c r="H326" s="32"/>
      <c r="I326" s="32"/>
      <c r="J326" s="31"/>
      <c r="K326" s="31"/>
      <c r="L326" s="31"/>
      <c r="M326" s="42"/>
      <c r="N326" s="32"/>
      <c r="O326" s="32"/>
      <c r="P326" s="32"/>
      <c r="Q326" s="32"/>
      <c r="R326" s="32"/>
      <c r="S326" s="32"/>
    </row>
    <row r="327" spans="2:19">
      <c r="B327" s="32"/>
      <c r="C327" s="32"/>
      <c r="D327" s="32"/>
      <c r="E327" s="32"/>
      <c r="F327" s="32"/>
      <c r="G327" s="32"/>
      <c r="H327" s="32"/>
      <c r="I327" s="32"/>
      <c r="J327" s="31"/>
      <c r="K327" s="31"/>
      <c r="L327" s="31"/>
      <c r="M327" s="42"/>
      <c r="N327" s="32"/>
      <c r="O327" s="32"/>
      <c r="P327" s="32"/>
      <c r="Q327" s="32"/>
      <c r="R327" s="32"/>
      <c r="S327" s="32"/>
    </row>
    <row r="328" spans="2:19">
      <c r="B328" s="32"/>
      <c r="C328" s="32"/>
      <c r="D328" s="32"/>
      <c r="E328" s="32"/>
      <c r="F328" s="32"/>
      <c r="G328" s="32"/>
      <c r="H328" s="32"/>
      <c r="I328" s="32"/>
      <c r="J328" s="31"/>
      <c r="K328" s="31"/>
      <c r="L328" s="31"/>
      <c r="M328" s="42"/>
      <c r="N328" s="32"/>
      <c r="O328" s="32"/>
      <c r="P328" s="32"/>
      <c r="Q328" s="32"/>
      <c r="R328" s="32"/>
      <c r="S328" s="32"/>
    </row>
    <row r="329" spans="2:19">
      <c r="B329" s="32"/>
      <c r="C329" s="32"/>
      <c r="D329" s="32"/>
      <c r="E329" s="32"/>
      <c r="F329" s="32"/>
      <c r="G329" s="32"/>
      <c r="H329" s="32"/>
      <c r="I329" s="32"/>
      <c r="J329" s="31"/>
      <c r="K329" s="31"/>
      <c r="L329" s="31"/>
      <c r="M329" s="42"/>
      <c r="N329" s="32"/>
      <c r="O329" s="32"/>
      <c r="P329" s="32"/>
      <c r="Q329" s="32"/>
      <c r="R329" s="32"/>
      <c r="S329" s="32"/>
    </row>
    <row r="330" spans="2:19">
      <c r="B330" s="32"/>
      <c r="C330" s="32"/>
      <c r="D330" s="32"/>
      <c r="E330" s="32"/>
      <c r="F330" s="32"/>
      <c r="G330" s="32"/>
      <c r="H330" s="32"/>
      <c r="I330" s="32"/>
      <c r="J330" s="31"/>
      <c r="K330" s="31"/>
      <c r="L330" s="31"/>
      <c r="M330" s="42"/>
      <c r="N330" s="32"/>
      <c r="O330" s="32"/>
      <c r="P330" s="32"/>
      <c r="Q330" s="32"/>
      <c r="R330" s="32"/>
      <c r="S330" s="32"/>
    </row>
    <row r="331" spans="2:19">
      <c r="B331" s="32"/>
      <c r="C331" s="32"/>
      <c r="D331" s="32"/>
      <c r="E331" s="32"/>
      <c r="F331" s="32"/>
      <c r="G331" s="32"/>
      <c r="H331" s="32"/>
      <c r="I331" s="32"/>
      <c r="J331" s="31"/>
      <c r="K331" s="31"/>
      <c r="L331" s="31"/>
      <c r="M331" s="42"/>
      <c r="N331" s="32"/>
      <c r="O331" s="32"/>
      <c r="P331" s="32"/>
      <c r="Q331" s="32"/>
      <c r="R331" s="32"/>
      <c r="S331" s="32"/>
    </row>
    <row r="332" spans="2:19">
      <c r="B332" s="32"/>
      <c r="C332" s="32"/>
      <c r="D332" s="32"/>
      <c r="E332" s="32"/>
      <c r="F332" s="32"/>
      <c r="G332" s="32"/>
      <c r="H332" s="32"/>
      <c r="I332" s="32"/>
      <c r="J332" s="31"/>
      <c r="K332" s="31"/>
      <c r="L332" s="31"/>
      <c r="M332" s="42"/>
      <c r="N332" s="32"/>
      <c r="O332" s="32"/>
      <c r="P332" s="32"/>
      <c r="Q332" s="32"/>
      <c r="R332" s="32"/>
      <c r="S332" s="32"/>
    </row>
    <row r="333" spans="2:19">
      <c r="B333" s="32"/>
      <c r="C333" s="32"/>
      <c r="D333" s="32"/>
      <c r="E333" s="32"/>
      <c r="F333" s="32"/>
      <c r="G333" s="32"/>
      <c r="H333" s="32"/>
      <c r="I333" s="32"/>
      <c r="J333" s="31"/>
      <c r="K333" s="31"/>
      <c r="L333" s="31"/>
      <c r="M333" s="42"/>
      <c r="N333" s="32"/>
      <c r="O333" s="32"/>
      <c r="P333" s="32"/>
      <c r="Q333" s="32"/>
      <c r="R333" s="32"/>
      <c r="S333" s="32"/>
    </row>
    <row r="334" spans="2:19">
      <c r="B334" s="32"/>
      <c r="C334" s="32"/>
      <c r="D334" s="32"/>
      <c r="E334" s="32"/>
      <c r="F334" s="32"/>
      <c r="G334" s="32"/>
      <c r="H334" s="32"/>
      <c r="I334" s="32"/>
      <c r="J334" s="31"/>
      <c r="K334" s="31"/>
      <c r="L334" s="31"/>
      <c r="M334" s="42"/>
      <c r="N334" s="32"/>
      <c r="O334" s="32"/>
      <c r="P334" s="32"/>
      <c r="Q334" s="32"/>
      <c r="R334" s="32"/>
      <c r="S334" s="32"/>
    </row>
    <row r="335" spans="2:19">
      <c r="B335" s="32"/>
      <c r="C335" s="32"/>
      <c r="D335" s="32"/>
      <c r="E335" s="32"/>
      <c r="F335" s="32"/>
      <c r="G335" s="32"/>
      <c r="H335" s="32"/>
      <c r="I335" s="32"/>
      <c r="J335" s="31"/>
      <c r="K335" s="31"/>
      <c r="L335" s="31"/>
      <c r="M335" s="42"/>
      <c r="N335" s="32"/>
      <c r="O335" s="32"/>
      <c r="P335" s="32"/>
      <c r="Q335" s="32"/>
      <c r="R335" s="32"/>
      <c r="S335" s="32"/>
    </row>
    <row r="336" spans="2:19">
      <c r="B336" s="32"/>
      <c r="C336" s="32"/>
      <c r="D336" s="32"/>
      <c r="E336" s="32"/>
      <c r="F336" s="32"/>
      <c r="G336" s="32"/>
      <c r="H336" s="32"/>
      <c r="I336" s="32"/>
      <c r="J336" s="31"/>
      <c r="K336" s="31"/>
      <c r="L336" s="31"/>
      <c r="M336" s="42"/>
      <c r="N336" s="32"/>
      <c r="O336" s="32"/>
      <c r="P336" s="32"/>
      <c r="Q336" s="32"/>
      <c r="R336" s="32"/>
      <c r="S336" s="32"/>
    </row>
    <row r="337" spans="2:19">
      <c r="B337" s="32"/>
      <c r="C337" s="32"/>
      <c r="D337" s="32"/>
      <c r="E337" s="32"/>
      <c r="F337" s="32"/>
      <c r="G337" s="32"/>
      <c r="H337" s="32"/>
      <c r="I337" s="32"/>
      <c r="J337" s="31"/>
      <c r="K337" s="31"/>
      <c r="L337" s="31"/>
      <c r="M337" s="42"/>
      <c r="N337" s="32"/>
      <c r="O337" s="32"/>
      <c r="P337" s="32"/>
      <c r="Q337" s="32"/>
      <c r="R337" s="32"/>
      <c r="S337" s="32"/>
    </row>
    <row r="338" spans="2:19">
      <c r="B338" s="32"/>
      <c r="C338" s="32"/>
      <c r="D338" s="32"/>
      <c r="E338" s="32"/>
      <c r="F338" s="32"/>
      <c r="G338" s="32"/>
      <c r="H338" s="32"/>
      <c r="I338" s="32"/>
      <c r="J338" s="31"/>
      <c r="K338" s="31"/>
      <c r="L338" s="31"/>
      <c r="M338" s="42"/>
      <c r="N338" s="32"/>
      <c r="O338" s="32"/>
      <c r="P338" s="32"/>
      <c r="Q338" s="32"/>
      <c r="R338" s="32"/>
      <c r="S338" s="32"/>
    </row>
    <row r="339" spans="2:19">
      <c r="B339" s="32"/>
      <c r="C339" s="32"/>
      <c r="D339" s="32"/>
      <c r="E339" s="32"/>
      <c r="F339" s="32"/>
      <c r="G339" s="32"/>
      <c r="H339" s="32"/>
      <c r="I339" s="32"/>
      <c r="J339" s="31"/>
      <c r="K339" s="31"/>
      <c r="L339" s="31"/>
      <c r="M339" s="42"/>
      <c r="N339" s="32"/>
      <c r="O339" s="32"/>
      <c r="P339" s="32"/>
      <c r="Q339" s="32"/>
      <c r="R339" s="32"/>
      <c r="S339" s="32"/>
    </row>
    <row r="340" spans="2:19">
      <c r="B340" s="32"/>
      <c r="C340" s="32"/>
      <c r="D340" s="32"/>
      <c r="E340" s="32"/>
      <c r="F340" s="32"/>
      <c r="G340" s="32"/>
      <c r="H340" s="32"/>
      <c r="I340" s="32"/>
      <c r="J340" s="31"/>
      <c r="K340" s="31"/>
      <c r="L340" s="31"/>
      <c r="M340" s="42"/>
      <c r="N340" s="32"/>
      <c r="O340" s="32"/>
      <c r="P340" s="32"/>
      <c r="Q340" s="32"/>
      <c r="R340" s="32"/>
      <c r="S340" s="32"/>
    </row>
    <row r="341" spans="2:19">
      <c r="B341" s="32"/>
      <c r="C341" s="32"/>
      <c r="D341" s="32"/>
      <c r="E341" s="32"/>
      <c r="F341" s="32"/>
      <c r="G341" s="32"/>
      <c r="H341" s="32"/>
      <c r="I341" s="32"/>
      <c r="J341" s="31"/>
      <c r="K341" s="31"/>
      <c r="L341" s="31"/>
      <c r="M341" s="42"/>
      <c r="N341" s="32"/>
      <c r="O341" s="32"/>
      <c r="P341" s="32"/>
      <c r="Q341" s="32"/>
      <c r="R341" s="32"/>
      <c r="S341" s="32"/>
    </row>
    <row r="342" spans="2:19">
      <c r="B342" s="32"/>
      <c r="C342" s="32"/>
      <c r="D342" s="32"/>
      <c r="E342" s="32"/>
      <c r="F342" s="32"/>
      <c r="G342" s="32"/>
      <c r="H342" s="32"/>
      <c r="I342" s="32"/>
      <c r="J342" s="31"/>
      <c r="K342" s="31"/>
      <c r="L342" s="31"/>
      <c r="M342" s="42"/>
      <c r="N342" s="32"/>
      <c r="O342" s="32"/>
      <c r="P342" s="32"/>
      <c r="Q342" s="32"/>
      <c r="R342" s="32"/>
      <c r="S342" s="32"/>
    </row>
    <row r="343" spans="2:19">
      <c r="B343" s="32"/>
      <c r="C343" s="32"/>
      <c r="D343" s="32"/>
      <c r="E343" s="32"/>
      <c r="F343" s="32"/>
      <c r="G343" s="32"/>
      <c r="H343" s="32"/>
      <c r="I343" s="32"/>
      <c r="J343" s="31"/>
      <c r="K343" s="31"/>
      <c r="L343" s="31"/>
      <c r="M343" s="42"/>
      <c r="N343" s="32"/>
      <c r="O343" s="32"/>
      <c r="P343" s="32"/>
      <c r="Q343" s="32"/>
      <c r="R343" s="32"/>
      <c r="S343" s="32"/>
    </row>
    <row r="344" spans="2:19">
      <c r="B344" s="32"/>
      <c r="C344" s="32"/>
      <c r="D344" s="32"/>
      <c r="E344" s="32"/>
      <c r="F344" s="32"/>
      <c r="G344" s="32"/>
      <c r="H344" s="32"/>
      <c r="I344" s="32"/>
      <c r="J344" s="31"/>
      <c r="K344" s="31"/>
      <c r="L344" s="31"/>
      <c r="M344" s="42"/>
      <c r="N344" s="32"/>
      <c r="O344" s="32"/>
      <c r="P344" s="32"/>
      <c r="Q344" s="32"/>
      <c r="R344" s="32"/>
      <c r="S344" s="32"/>
    </row>
    <row r="345" spans="2:19">
      <c r="B345" s="32"/>
      <c r="C345" s="32"/>
      <c r="D345" s="32"/>
      <c r="E345" s="32"/>
      <c r="F345" s="32"/>
      <c r="G345" s="32"/>
      <c r="H345" s="32"/>
      <c r="I345" s="32"/>
      <c r="J345" s="31"/>
      <c r="K345" s="31"/>
      <c r="L345" s="31"/>
      <c r="M345" s="42"/>
      <c r="N345" s="32"/>
      <c r="O345" s="32"/>
      <c r="P345" s="32"/>
      <c r="Q345" s="32"/>
      <c r="R345" s="32"/>
      <c r="S345" s="32"/>
    </row>
    <row r="346" spans="2:19">
      <c r="B346" s="32"/>
      <c r="C346" s="32"/>
      <c r="D346" s="32"/>
      <c r="E346" s="32"/>
      <c r="F346" s="32"/>
      <c r="G346" s="32"/>
      <c r="H346" s="32"/>
      <c r="I346" s="32"/>
      <c r="J346" s="31"/>
      <c r="K346" s="31"/>
      <c r="L346" s="31"/>
      <c r="M346" s="42"/>
      <c r="N346" s="32"/>
      <c r="O346" s="32"/>
      <c r="P346" s="32"/>
      <c r="Q346" s="32"/>
      <c r="R346" s="32"/>
      <c r="S346" s="32"/>
    </row>
    <row r="347" spans="2:19">
      <c r="B347" s="32"/>
      <c r="C347" s="32"/>
      <c r="D347" s="32"/>
      <c r="E347" s="32"/>
      <c r="F347" s="32"/>
      <c r="G347" s="32"/>
      <c r="H347" s="32"/>
      <c r="I347" s="32"/>
      <c r="J347" s="31"/>
      <c r="K347" s="31"/>
      <c r="L347" s="31"/>
      <c r="M347" s="42"/>
      <c r="N347" s="32"/>
      <c r="O347" s="32"/>
      <c r="P347" s="32"/>
      <c r="Q347" s="32"/>
      <c r="R347" s="32"/>
      <c r="S347" s="32"/>
    </row>
    <row r="348" spans="2:19">
      <c r="B348" s="32"/>
      <c r="C348" s="32"/>
      <c r="D348" s="32"/>
      <c r="E348" s="32"/>
      <c r="F348" s="32"/>
      <c r="G348" s="32"/>
      <c r="H348" s="32"/>
      <c r="I348" s="32"/>
      <c r="J348" s="31"/>
      <c r="K348" s="31"/>
      <c r="L348" s="31"/>
      <c r="M348" s="42"/>
      <c r="N348" s="32"/>
      <c r="O348" s="32"/>
      <c r="P348" s="32"/>
      <c r="Q348" s="32"/>
      <c r="R348" s="32"/>
      <c r="S348" s="32"/>
    </row>
    <row r="349" spans="2:19">
      <c r="B349" s="32"/>
      <c r="C349" s="32"/>
      <c r="D349" s="32"/>
      <c r="E349" s="32"/>
      <c r="F349" s="32"/>
      <c r="G349" s="32"/>
      <c r="H349" s="32"/>
      <c r="I349" s="32"/>
      <c r="J349" s="31"/>
      <c r="K349" s="31"/>
      <c r="L349" s="31"/>
      <c r="M349" s="42"/>
      <c r="N349" s="32"/>
      <c r="O349" s="32"/>
      <c r="P349" s="32"/>
      <c r="Q349" s="32"/>
      <c r="R349" s="32"/>
      <c r="S349" s="32"/>
    </row>
    <row r="350" spans="2:19">
      <c r="B350" s="32"/>
      <c r="C350" s="32"/>
      <c r="D350" s="32"/>
      <c r="E350" s="32"/>
      <c r="F350" s="32"/>
      <c r="G350" s="32"/>
      <c r="H350" s="32"/>
      <c r="I350" s="32"/>
      <c r="J350" s="31"/>
      <c r="K350" s="31"/>
      <c r="L350" s="31"/>
      <c r="M350" s="42"/>
      <c r="N350" s="32"/>
      <c r="O350" s="32"/>
      <c r="P350" s="32"/>
      <c r="Q350" s="32"/>
      <c r="R350" s="32"/>
      <c r="S350" s="32"/>
    </row>
    <row r="351" spans="2:19">
      <c r="B351" s="32"/>
      <c r="C351" s="32"/>
      <c r="D351" s="32"/>
      <c r="E351" s="32"/>
      <c r="F351" s="32"/>
      <c r="G351" s="32"/>
      <c r="H351" s="32"/>
      <c r="I351" s="32"/>
      <c r="J351" s="31"/>
      <c r="K351" s="31"/>
      <c r="L351" s="31"/>
      <c r="M351" s="42"/>
      <c r="N351" s="32"/>
      <c r="O351" s="32"/>
      <c r="P351" s="32"/>
      <c r="Q351" s="32"/>
      <c r="R351" s="32"/>
      <c r="S351" s="32"/>
    </row>
    <row r="352" spans="2:19">
      <c r="B352" s="32"/>
      <c r="C352" s="32"/>
      <c r="D352" s="32"/>
      <c r="E352" s="32"/>
      <c r="F352" s="32"/>
      <c r="G352" s="32"/>
      <c r="H352" s="32"/>
      <c r="I352" s="32"/>
      <c r="J352" s="31"/>
      <c r="K352" s="31"/>
      <c r="L352" s="31"/>
      <c r="M352" s="42"/>
      <c r="N352" s="32"/>
      <c r="O352" s="32"/>
      <c r="P352" s="32"/>
      <c r="Q352" s="32"/>
      <c r="R352" s="32"/>
      <c r="S352" s="32"/>
    </row>
    <row r="353" spans="2:19">
      <c r="B353" s="32"/>
      <c r="C353" s="32"/>
      <c r="D353" s="32"/>
      <c r="E353" s="32"/>
      <c r="F353" s="32"/>
      <c r="G353" s="32"/>
      <c r="H353" s="32"/>
      <c r="I353" s="32"/>
      <c r="J353" s="31"/>
      <c r="K353" s="31"/>
      <c r="L353" s="31"/>
      <c r="M353" s="42"/>
      <c r="N353" s="32"/>
      <c r="O353" s="32"/>
      <c r="P353" s="32"/>
      <c r="Q353" s="32"/>
      <c r="R353" s="32"/>
      <c r="S353" s="32"/>
    </row>
    <row r="354" spans="2:19">
      <c r="B354" s="32"/>
      <c r="C354" s="32"/>
      <c r="D354" s="32"/>
      <c r="E354" s="32"/>
      <c r="F354" s="32"/>
      <c r="G354" s="32"/>
      <c r="H354" s="32"/>
      <c r="I354" s="32"/>
      <c r="J354" s="31"/>
      <c r="K354" s="31"/>
      <c r="L354" s="31"/>
      <c r="M354" s="42"/>
      <c r="N354" s="32"/>
      <c r="O354" s="32"/>
      <c r="P354" s="32"/>
      <c r="Q354" s="32"/>
      <c r="R354" s="32"/>
      <c r="S354" s="32"/>
    </row>
    <row r="355" spans="2:19">
      <c r="B355" s="32"/>
      <c r="C355" s="32"/>
      <c r="D355" s="32"/>
      <c r="E355" s="32"/>
      <c r="F355" s="32"/>
      <c r="G355" s="32"/>
      <c r="H355" s="32"/>
      <c r="I355" s="32"/>
      <c r="J355" s="31"/>
      <c r="K355" s="31"/>
      <c r="L355" s="31"/>
      <c r="M355" s="42"/>
      <c r="N355" s="32"/>
      <c r="O355" s="32"/>
      <c r="P355" s="32"/>
      <c r="Q355" s="32"/>
      <c r="R355" s="32"/>
      <c r="S355" s="32"/>
    </row>
    <row r="356" spans="2:19">
      <c r="B356" s="32"/>
      <c r="C356" s="32"/>
      <c r="D356" s="32"/>
      <c r="E356" s="32"/>
      <c r="F356" s="32"/>
      <c r="G356" s="32"/>
      <c r="H356" s="32"/>
      <c r="I356" s="32"/>
      <c r="J356" s="31"/>
      <c r="K356" s="31"/>
      <c r="L356" s="31"/>
      <c r="M356" s="42"/>
      <c r="N356" s="32"/>
      <c r="O356" s="32"/>
      <c r="P356" s="32"/>
      <c r="Q356" s="32"/>
      <c r="R356" s="32"/>
      <c r="S356" s="32"/>
    </row>
    <row r="357" spans="2:19">
      <c r="B357" s="32"/>
      <c r="C357" s="32"/>
      <c r="D357" s="32"/>
      <c r="E357" s="32"/>
      <c r="F357" s="32"/>
      <c r="G357" s="32"/>
      <c r="H357" s="32"/>
      <c r="I357" s="32"/>
      <c r="J357" s="31"/>
      <c r="K357" s="31"/>
      <c r="L357" s="31"/>
      <c r="M357" s="42"/>
      <c r="N357" s="32"/>
      <c r="O357" s="32"/>
      <c r="P357" s="32"/>
      <c r="Q357" s="32"/>
      <c r="R357" s="32"/>
      <c r="S357" s="32"/>
    </row>
    <row r="358" spans="2:19">
      <c r="B358" s="32"/>
      <c r="C358" s="32"/>
      <c r="D358" s="32"/>
      <c r="E358" s="32"/>
      <c r="F358" s="32"/>
      <c r="G358" s="32"/>
      <c r="H358" s="32"/>
      <c r="I358" s="32"/>
      <c r="J358" s="31"/>
      <c r="K358" s="31"/>
      <c r="L358" s="31"/>
      <c r="M358" s="42"/>
      <c r="N358" s="32"/>
      <c r="O358" s="32"/>
      <c r="P358" s="32"/>
      <c r="Q358" s="32"/>
      <c r="R358" s="32"/>
      <c r="S358" s="32"/>
    </row>
    <row r="359" spans="2:19">
      <c r="B359" s="32"/>
      <c r="C359" s="32"/>
      <c r="D359" s="32"/>
      <c r="E359" s="32"/>
      <c r="F359" s="32"/>
      <c r="G359" s="32"/>
      <c r="H359" s="32"/>
      <c r="I359" s="32"/>
      <c r="J359" s="31"/>
      <c r="K359" s="31"/>
      <c r="L359" s="31"/>
      <c r="M359" s="42"/>
      <c r="N359" s="32"/>
      <c r="O359" s="32"/>
      <c r="P359" s="32"/>
      <c r="Q359" s="32"/>
      <c r="R359" s="32"/>
      <c r="S359" s="32"/>
    </row>
    <row r="360" spans="2:19">
      <c r="B360" s="32"/>
      <c r="C360" s="32"/>
      <c r="D360" s="32"/>
      <c r="E360" s="32"/>
      <c r="F360" s="32"/>
      <c r="G360" s="32"/>
      <c r="H360" s="32"/>
      <c r="I360" s="32"/>
      <c r="J360" s="31"/>
      <c r="K360" s="31"/>
      <c r="L360" s="31"/>
      <c r="M360" s="42"/>
      <c r="N360" s="32"/>
      <c r="O360" s="32"/>
      <c r="P360" s="32"/>
      <c r="Q360" s="32"/>
      <c r="R360" s="32"/>
      <c r="S360" s="32"/>
    </row>
    <row r="361" spans="2:19">
      <c r="B361" s="32"/>
      <c r="C361" s="32"/>
      <c r="D361" s="32"/>
      <c r="E361" s="32"/>
      <c r="F361" s="32"/>
      <c r="G361" s="32"/>
      <c r="H361" s="32"/>
      <c r="I361" s="32"/>
      <c r="J361" s="31"/>
      <c r="K361" s="31"/>
      <c r="L361" s="31"/>
      <c r="M361" s="42"/>
      <c r="N361" s="32"/>
      <c r="O361" s="32"/>
      <c r="P361" s="32"/>
      <c r="Q361" s="32"/>
      <c r="R361" s="32"/>
      <c r="S361" s="32"/>
    </row>
    <row r="362" spans="2:19">
      <c r="B362" s="32"/>
      <c r="C362" s="32"/>
      <c r="D362" s="32"/>
      <c r="E362" s="32"/>
      <c r="F362" s="32"/>
      <c r="G362" s="32"/>
      <c r="H362" s="32"/>
      <c r="I362" s="32"/>
      <c r="J362" s="31"/>
      <c r="K362" s="31"/>
      <c r="L362" s="31"/>
      <c r="M362" s="42"/>
      <c r="N362" s="32"/>
      <c r="O362" s="32"/>
      <c r="P362" s="32"/>
      <c r="Q362" s="32"/>
      <c r="R362" s="32"/>
      <c r="S362" s="32"/>
    </row>
    <row r="363" spans="2:19">
      <c r="B363" s="32"/>
      <c r="C363" s="32"/>
      <c r="D363" s="32"/>
      <c r="E363" s="32"/>
      <c r="F363" s="32"/>
      <c r="G363" s="32"/>
      <c r="H363" s="32"/>
      <c r="I363" s="32"/>
      <c r="J363" s="31"/>
      <c r="K363" s="31"/>
      <c r="L363" s="31"/>
      <c r="M363" s="42"/>
      <c r="N363" s="32"/>
      <c r="O363" s="32"/>
      <c r="P363" s="32"/>
      <c r="Q363" s="32"/>
      <c r="R363" s="32"/>
      <c r="S363" s="32"/>
    </row>
    <row r="364" spans="2:19">
      <c r="B364" s="32"/>
      <c r="C364" s="32"/>
      <c r="D364" s="32"/>
      <c r="E364" s="32"/>
      <c r="F364" s="32"/>
      <c r="G364" s="32"/>
      <c r="H364" s="32"/>
      <c r="I364" s="32"/>
      <c r="J364" s="31"/>
      <c r="K364" s="31"/>
      <c r="L364" s="31"/>
      <c r="M364" s="42"/>
      <c r="N364" s="32"/>
      <c r="O364" s="32"/>
      <c r="P364" s="32"/>
      <c r="Q364" s="32"/>
      <c r="R364" s="32"/>
      <c r="S364" s="32"/>
    </row>
    <row r="365" spans="2:19">
      <c r="B365" s="32"/>
      <c r="C365" s="32"/>
      <c r="D365" s="32"/>
      <c r="E365" s="32"/>
      <c r="F365" s="32"/>
      <c r="G365" s="32"/>
      <c r="H365" s="32"/>
      <c r="I365" s="32"/>
      <c r="J365" s="31"/>
      <c r="K365" s="31"/>
      <c r="L365" s="31"/>
      <c r="M365" s="42"/>
      <c r="N365" s="32"/>
      <c r="O365" s="32"/>
      <c r="P365" s="32"/>
      <c r="Q365" s="32"/>
      <c r="R365" s="32"/>
      <c r="S365" s="32"/>
    </row>
    <row r="366" spans="2:19">
      <c r="B366" s="32"/>
      <c r="C366" s="32"/>
      <c r="D366" s="32"/>
      <c r="E366" s="32"/>
      <c r="F366" s="32"/>
      <c r="G366" s="32"/>
      <c r="H366" s="32"/>
      <c r="I366" s="32"/>
      <c r="J366" s="31"/>
      <c r="K366" s="31"/>
      <c r="L366" s="31"/>
      <c r="M366" s="42"/>
      <c r="N366" s="32"/>
      <c r="O366" s="32"/>
      <c r="P366" s="32"/>
      <c r="Q366" s="32"/>
      <c r="R366" s="32"/>
      <c r="S366" s="32"/>
    </row>
    <row r="367" spans="2:19">
      <c r="B367" s="32"/>
      <c r="C367" s="32"/>
      <c r="D367" s="32"/>
      <c r="E367" s="32"/>
      <c r="F367" s="32"/>
      <c r="G367" s="32"/>
      <c r="H367" s="32"/>
      <c r="I367" s="32"/>
      <c r="J367" s="31"/>
      <c r="K367" s="31"/>
      <c r="L367" s="31"/>
      <c r="M367" s="42"/>
      <c r="N367" s="32"/>
      <c r="O367" s="32"/>
      <c r="P367" s="32"/>
      <c r="Q367" s="32"/>
      <c r="R367" s="32"/>
      <c r="S367" s="32"/>
    </row>
    <row r="368" spans="2:19">
      <c r="B368" s="32"/>
      <c r="C368" s="32"/>
      <c r="D368" s="32"/>
      <c r="E368" s="32"/>
      <c r="F368" s="32"/>
      <c r="G368" s="32"/>
      <c r="H368" s="32"/>
      <c r="I368" s="32"/>
      <c r="J368" s="31"/>
      <c r="K368" s="31"/>
      <c r="L368" s="31"/>
      <c r="M368" s="42"/>
      <c r="N368" s="32"/>
      <c r="O368" s="32"/>
      <c r="P368" s="32"/>
      <c r="Q368" s="32"/>
      <c r="R368" s="32"/>
      <c r="S368" s="32"/>
    </row>
    <row r="369" spans="2:19">
      <c r="B369" s="32"/>
      <c r="C369" s="32"/>
      <c r="D369" s="32"/>
      <c r="E369" s="32"/>
      <c r="F369" s="32"/>
      <c r="G369" s="32"/>
      <c r="H369" s="32"/>
      <c r="I369" s="32"/>
      <c r="J369" s="31"/>
      <c r="K369" s="31"/>
      <c r="L369" s="31"/>
      <c r="M369" s="42"/>
      <c r="N369" s="32"/>
      <c r="O369" s="32"/>
      <c r="P369" s="32"/>
      <c r="Q369" s="32"/>
      <c r="R369" s="32"/>
      <c r="S369" s="32"/>
    </row>
    <row r="370" spans="2:19">
      <c r="B370" s="32"/>
      <c r="C370" s="32"/>
      <c r="D370" s="32"/>
      <c r="E370" s="32"/>
      <c r="F370" s="32"/>
      <c r="G370" s="32"/>
      <c r="H370" s="32"/>
      <c r="I370" s="32"/>
      <c r="J370" s="31"/>
      <c r="K370" s="31"/>
      <c r="L370" s="31"/>
      <c r="M370" s="42"/>
      <c r="N370" s="32"/>
      <c r="O370" s="32"/>
      <c r="P370" s="32"/>
      <c r="Q370" s="32"/>
      <c r="R370" s="32"/>
      <c r="S370" s="32"/>
    </row>
    <row r="371" spans="2:19">
      <c r="B371" s="32"/>
      <c r="C371" s="32"/>
      <c r="D371" s="32"/>
      <c r="E371" s="32"/>
      <c r="F371" s="32"/>
      <c r="G371" s="32"/>
      <c r="H371" s="32"/>
      <c r="I371" s="32"/>
      <c r="J371" s="31"/>
      <c r="K371" s="31"/>
      <c r="L371" s="31"/>
      <c r="M371" s="42"/>
      <c r="N371" s="32"/>
      <c r="O371" s="32"/>
      <c r="P371" s="32"/>
      <c r="Q371" s="32"/>
      <c r="R371" s="32"/>
      <c r="S371" s="32"/>
    </row>
    <row r="372" spans="2:19">
      <c r="B372" s="32"/>
      <c r="C372" s="32"/>
      <c r="D372" s="32"/>
      <c r="E372" s="32"/>
      <c r="F372" s="32"/>
      <c r="G372" s="32"/>
      <c r="H372" s="32"/>
      <c r="I372" s="32"/>
      <c r="J372" s="31"/>
      <c r="K372" s="31"/>
      <c r="L372" s="31"/>
      <c r="M372" s="42"/>
      <c r="N372" s="32"/>
      <c r="O372" s="32"/>
      <c r="P372" s="32"/>
      <c r="Q372" s="32"/>
      <c r="R372" s="32"/>
      <c r="S372" s="32"/>
    </row>
    <row r="373" spans="2:19">
      <c r="B373" s="32"/>
      <c r="C373" s="32"/>
      <c r="D373" s="32"/>
      <c r="E373" s="32"/>
      <c r="F373" s="32"/>
      <c r="G373" s="32"/>
      <c r="H373" s="32"/>
      <c r="I373" s="32"/>
      <c r="J373" s="31"/>
      <c r="K373" s="31"/>
      <c r="L373" s="31"/>
      <c r="M373" s="42"/>
      <c r="N373" s="32"/>
      <c r="O373" s="32"/>
      <c r="P373" s="32"/>
      <c r="Q373" s="32"/>
      <c r="R373" s="32"/>
      <c r="S373" s="32"/>
    </row>
    <row r="374" spans="2:19">
      <c r="B374" s="32"/>
      <c r="C374" s="32"/>
      <c r="D374" s="32"/>
      <c r="E374" s="32"/>
      <c r="F374" s="32"/>
      <c r="G374" s="32"/>
      <c r="H374" s="32"/>
      <c r="I374" s="32"/>
      <c r="J374" s="31"/>
      <c r="K374" s="31"/>
      <c r="L374" s="31"/>
      <c r="M374" s="42"/>
      <c r="N374" s="32"/>
      <c r="O374" s="32"/>
      <c r="P374" s="32"/>
      <c r="Q374" s="32"/>
      <c r="R374" s="32"/>
      <c r="S374" s="32"/>
    </row>
    <row r="375" spans="2:19">
      <c r="B375" s="32"/>
      <c r="C375" s="32"/>
      <c r="D375" s="32"/>
      <c r="E375" s="32"/>
      <c r="F375" s="32"/>
      <c r="G375" s="32"/>
      <c r="H375" s="32"/>
      <c r="I375" s="32"/>
      <c r="J375" s="31"/>
      <c r="K375" s="31"/>
      <c r="L375" s="31"/>
      <c r="M375" s="42"/>
      <c r="N375" s="32"/>
      <c r="O375" s="32"/>
      <c r="P375" s="32"/>
      <c r="Q375" s="32"/>
      <c r="R375" s="32"/>
      <c r="S375" s="32"/>
    </row>
    <row r="376" spans="2:19">
      <c r="B376" s="32"/>
      <c r="C376" s="32"/>
      <c r="D376" s="32"/>
      <c r="E376" s="32"/>
      <c r="F376" s="32"/>
      <c r="G376" s="32"/>
      <c r="H376" s="32"/>
      <c r="I376" s="32"/>
      <c r="J376" s="31"/>
      <c r="K376" s="31"/>
      <c r="L376" s="31"/>
      <c r="M376" s="42"/>
      <c r="N376" s="32"/>
      <c r="O376" s="32"/>
      <c r="P376" s="32"/>
      <c r="Q376" s="32"/>
      <c r="R376" s="32"/>
      <c r="S376" s="32"/>
    </row>
    <row r="377" spans="2:19">
      <c r="B377" s="32"/>
      <c r="C377" s="32"/>
      <c r="D377" s="32"/>
      <c r="E377" s="32"/>
      <c r="F377" s="32"/>
      <c r="G377" s="32"/>
      <c r="H377" s="32"/>
      <c r="I377" s="32"/>
      <c r="J377" s="31"/>
      <c r="K377" s="31"/>
      <c r="L377" s="31"/>
      <c r="M377" s="42"/>
      <c r="N377" s="32"/>
      <c r="O377" s="32"/>
      <c r="P377" s="32"/>
      <c r="Q377" s="32"/>
      <c r="R377" s="32"/>
      <c r="S377" s="32"/>
    </row>
    <row r="378" spans="2:19">
      <c r="B378" s="32"/>
      <c r="C378" s="32"/>
      <c r="D378" s="32"/>
      <c r="E378" s="32"/>
      <c r="F378" s="32"/>
      <c r="G378" s="32"/>
      <c r="H378" s="32"/>
      <c r="I378" s="32"/>
      <c r="J378" s="31"/>
      <c r="K378" s="31"/>
      <c r="L378" s="31"/>
      <c r="M378" s="42"/>
      <c r="N378" s="32"/>
      <c r="O378" s="32"/>
      <c r="P378" s="32"/>
      <c r="Q378" s="32"/>
      <c r="R378" s="32"/>
      <c r="S378" s="32"/>
    </row>
    <row r="379" spans="2:19">
      <c r="B379" s="32"/>
      <c r="C379" s="32"/>
      <c r="D379" s="32"/>
      <c r="E379" s="32"/>
      <c r="F379" s="32"/>
      <c r="G379" s="32"/>
      <c r="H379" s="32"/>
      <c r="I379" s="32"/>
      <c r="J379" s="31"/>
      <c r="K379" s="31"/>
      <c r="L379" s="31"/>
      <c r="M379" s="42"/>
      <c r="N379" s="32"/>
      <c r="O379" s="32"/>
      <c r="P379" s="32"/>
      <c r="Q379" s="32"/>
      <c r="R379" s="32"/>
      <c r="S379" s="32"/>
    </row>
    <row r="380" spans="2:19">
      <c r="B380" s="32"/>
      <c r="C380" s="32"/>
      <c r="D380" s="32"/>
      <c r="E380" s="32"/>
      <c r="F380" s="32"/>
      <c r="G380" s="32"/>
      <c r="H380" s="32"/>
      <c r="I380" s="32"/>
      <c r="J380" s="31"/>
      <c r="K380" s="31"/>
      <c r="L380" s="31"/>
      <c r="M380" s="42"/>
      <c r="N380" s="32"/>
      <c r="O380" s="32"/>
      <c r="P380" s="32"/>
      <c r="Q380" s="32"/>
      <c r="R380" s="32"/>
      <c r="S380" s="32"/>
    </row>
    <row r="381" spans="2:19">
      <c r="B381" s="32"/>
      <c r="C381" s="32"/>
      <c r="D381" s="32"/>
      <c r="E381" s="32"/>
      <c r="F381" s="32"/>
      <c r="G381" s="32"/>
      <c r="H381" s="32"/>
      <c r="I381" s="32"/>
      <c r="J381" s="31"/>
      <c r="K381" s="31"/>
      <c r="L381" s="31"/>
      <c r="M381" s="42"/>
      <c r="N381" s="32"/>
      <c r="O381" s="32"/>
      <c r="P381" s="32"/>
      <c r="Q381" s="32"/>
      <c r="R381" s="32"/>
      <c r="S381" s="32"/>
    </row>
    <row r="382" spans="2:19">
      <c r="B382" s="32"/>
      <c r="C382" s="32"/>
      <c r="D382" s="32"/>
      <c r="E382" s="32"/>
      <c r="F382" s="32"/>
      <c r="G382" s="32"/>
      <c r="H382" s="32"/>
      <c r="I382" s="32"/>
      <c r="J382" s="31"/>
      <c r="K382" s="31"/>
      <c r="L382" s="31"/>
      <c r="M382" s="42"/>
      <c r="N382" s="32"/>
      <c r="O382" s="32"/>
      <c r="P382" s="32"/>
      <c r="Q382" s="32"/>
      <c r="R382" s="32"/>
      <c r="S382" s="32"/>
    </row>
    <row r="383" spans="2:19">
      <c r="B383" s="32"/>
      <c r="C383" s="32"/>
      <c r="D383" s="32"/>
      <c r="E383" s="32"/>
      <c r="F383" s="32"/>
      <c r="G383" s="32"/>
      <c r="H383" s="32"/>
      <c r="I383" s="32"/>
      <c r="J383" s="31"/>
      <c r="K383" s="31"/>
      <c r="L383" s="31"/>
      <c r="M383" s="42"/>
      <c r="N383" s="32"/>
      <c r="O383" s="32"/>
      <c r="P383" s="32"/>
      <c r="Q383" s="32"/>
      <c r="R383" s="32"/>
      <c r="S383" s="32"/>
    </row>
    <row r="384" spans="2:19">
      <c r="B384" s="32"/>
      <c r="C384" s="32"/>
      <c r="D384" s="32"/>
      <c r="E384" s="32"/>
      <c r="F384" s="32"/>
      <c r="G384" s="32"/>
      <c r="H384" s="32"/>
      <c r="I384" s="32"/>
      <c r="J384" s="31"/>
      <c r="K384" s="31"/>
      <c r="L384" s="31"/>
      <c r="M384" s="42"/>
      <c r="N384" s="32"/>
      <c r="O384" s="32"/>
      <c r="P384" s="32"/>
      <c r="Q384" s="32"/>
      <c r="R384" s="32"/>
      <c r="S384" s="32"/>
    </row>
    <row r="385" spans="2:19">
      <c r="B385" s="32"/>
      <c r="C385" s="32"/>
      <c r="D385" s="32"/>
      <c r="E385" s="32"/>
      <c r="F385" s="32"/>
      <c r="G385" s="32"/>
      <c r="H385" s="32"/>
      <c r="I385" s="32"/>
      <c r="J385" s="31"/>
      <c r="K385" s="31"/>
      <c r="L385" s="31"/>
      <c r="M385" s="42"/>
      <c r="N385" s="32"/>
      <c r="O385" s="32"/>
      <c r="P385" s="32"/>
      <c r="Q385" s="32"/>
      <c r="R385" s="32"/>
      <c r="S385" s="32"/>
    </row>
    <row r="386" spans="2:19">
      <c r="B386" s="32"/>
      <c r="C386" s="32"/>
      <c r="D386" s="32"/>
      <c r="E386" s="32"/>
      <c r="F386" s="32"/>
      <c r="G386" s="32"/>
      <c r="H386" s="32"/>
      <c r="I386" s="32"/>
      <c r="J386" s="31"/>
      <c r="K386" s="31"/>
      <c r="L386" s="31"/>
      <c r="M386" s="42"/>
      <c r="N386" s="32"/>
      <c r="O386" s="32"/>
      <c r="P386" s="32"/>
      <c r="Q386" s="32"/>
      <c r="R386" s="32"/>
      <c r="S386" s="32"/>
    </row>
    <row r="387" spans="2:19">
      <c r="B387" s="32"/>
      <c r="C387" s="32"/>
      <c r="D387" s="32"/>
      <c r="E387" s="32"/>
      <c r="F387" s="32"/>
      <c r="G387" s="32"/>
      <c r="H387" s="32"/>
      <c r="I387" s="32"/>
      <c r="J387" s="31"/>
      <c r="K387" s="31"/>
      <c r="L387" s="31"/>
      <c r="M387" s="42"/>
      <c r="N387" s="32"/>
      <c r="O387" s="32"/>
      <c r="P387" s="32"/>
      <c r="Q387" s="32"/>
      <c r="R387" s="32"/>
      <c r="S387" s="32"/>
    </row>
    <row r="388" spans="2:19">
      <c r="B388" s="32"/>
      <c r="C388" s="32"/>
      <c r="D388" s="32"/>
      <c r="E388" s="32"/>
      <c r="F388" s="32"/>
      <c r="G388" s="32"/>
      <c r="H388" s="32"/>
      <c r="I388" s="32"/>
      <c r="J388" s="31"/>
      <c r="K388" s="31"/>
      <c r="L388" s="31"/>
      <c r="M388" s="42"/>
      <c r="N388" s="32"/>
      <c r="O388" s="32"/>
      <c r="P388" s="32"/>
      <c r="Q388" s="32"/>
      <c r="R388" s="32"/>
      <c r="S388" s="32"/>
    </row>
    <row r="389" spans="2:19">
      <c r="B389" s="32"/>
      <c r="C389" s="32"/>
      <c r="D389" s="32"/>
      <c r="E389" s="32"/>
      <c r="F389" s="32"/>
      <c r="G389" s="32"/>
      <c r="H389" s="32"/>
      <c r="I389" s="32"/>
      <c r="J389" s="31"/>
      <c r="K389" s="31"/>
      <c r="L389" s="31"/>
      <c r="M389" s="42"/>
      <c r="N389" s="32"/>
      <c r="O389" s="32"/>
      <c r="P389" s="32"/>
      <c r="Q389" s="32"/>
      <c r="R389" s="32"/>
      <c r="S389" s="32"/>
    </row>
    <row r="390" spans="2:19">
      <c r="B390" s="32"/>
      <c r="C390" s="32"/>
      <c r="D390" s="32"/>
      <c r="E390" s="32"/>
      <c r="F390" s="32"/>
      <c r="G390" s="32"/>
      <c r="H390" s="32"/>
      <c r="I390" s="32"/>
      <c r="J390" s="31"/>
      <c r="K390" s="31"/>
      <c r="L390" s="31"/>
      <c r="M390" s="42"/>
      <c r="N390" s="32"/>
      <c r="O390" s="32"/>
      <c r="P390" s="32"/>
      <c r="Q390" s="32"/>
      <c r="R390" s="32"/>
      <c r="S390" s="32"/>
    </row>
    <row r="391" spans="2:19">
      <c r="B391" s="32"/>
      <c r="C391" s="32"/>
      <c r="D391" s="32"/>
      <c r="E391" s="32"/>
      <c r="F391" s="32"/>
      <c r="G391" s="32"/>
      <c r="H391" s="32"/>
      <c r="I391" s="32"/>
      <c r="J391" s="31"/>
      <c r="K391" s="31"/>
      <c r="L391" s="31"/>
      <c r="M391" s="42"/>
      <c r="N391" s="32"/>
      <c r="O391" s="32"/>
      <c r="P391" s="32"/>
      <c r="Q391" s="32"/>
      <c r="R391" s="32"/>
      <c r="S391" s="32"/>
    </row>
    <row r="392" spans="2:19">
      <c r="B392" s="32"/>
      <c r="C392" s="32"/>
      <c r="D392" s="32"/>
      <c r="E392" s="32"/>
      <c r="F392" s="32"/>
      <c r="G392" s="32"/>
      <c r="H392" s="32"/>
      <c r="I392" s="32"/>
      <c r="J392" s="31"/>
      <c r="K392" s="31"/>
      <c r="L392" s="31"/>
      <c r="M392" s="42"/>
      <c r="N392" s="32"/>
      <c r="O392" s="32"/>
      <c r="P392" s="32"/>
      <c r="Q392" s="32"/>
      <c r="R392" s="32"/>
      <c r="S392" s="32"/>
    </row>
    <row r="393" spans="2:19">
      <c r="B393" s="32"/>
      <c r="C393" s="32"/>
      <c r="D393" s="32"/>
      <c r="E393" s="32"/>
      <c r="F393" s="32"/>
      <c r="G393" s="32"/>
      <c r="H393" s="32"/>
      <c r="I393" s="32"/>
      <c r="J393" s="31"/>
      <c r="K393" s="31"/>
      <c r="L393" s="31"/>
      <c r="M393" s="42"/>
      <c r="N393" s="32"/>
      <c r="O393" s="32"/>
      <c r="P393" s="32"/>
      <c r="Q393" s="32"/>
      <c r="R393" s="32"/>
      <c r="S393" s="32"/>
    </row>
    <row r="394" spans="2:19">
      <c r="B394" s="32"/>
      <c r="C394" s="32"/>
      <c r="D394" s="32"/>
      <c r="E394" s="32"/>
      <c r="F394" s="32"/>
      <c r="G394" s="32"/>
      <c r="H394" s="32"/>
      <c r="I394" s="32"/>
      <c r="J394" s="31"/>
      <c r="K394" s="31"/>
      <c r="L394" s="31"/>
      <c r="M394" s="42"/>
      <c r="N394" s="32"/>
      <c r="O394" s="32"/>
      <c r="P394" s="32"/>
      <c r="Q394" s="32"/>
      <c r="R394" s="32"/>
      <c r="S394" s="32"/>
    </row>
    <row r="395" spans="2:19">
      <c r="B395" s="32"/>
      <c r="C395" s="32"/>
      <c r="D395" s="32"/>
      <c r="E395" s="32"/>
      <c r="F395" s="32"/>
      <c r="G395" s="32"/>
      <c r="H395" s="32"/>
      <c r="I395" s="32"/>
      <c r="J395" s="31"/>
      <c r="K395" s="31"/>
      <c r="L395" s="31"/>
      <c r="M395" s="42"/>
      <c r="N395" s="32"/>
      <c r="O395" s="32"/>
      <c r="P395" s="32"/>
      <c r="Q395" s="32"/>
      <c r="R395" s="32"/>
      <c r="S395" s="32"/>
    </row>
    <row r="396" spans="2:19">
      <c r="B396" s="32"/>
      <c r="C396" s="32"/>
      <c r="D396" s="32"/>
      <c r="E396" s="32"/>
      <c r="F396" s="32"/>
      <c r="G396" s="32"/>
      <c r="H396" s="32"/>
      <c r="I396" s="32"/>
      <c r="J396" s="31"/>
      <c r="K396" s="31"/>
      <c r="L396" s="31"/>
      <c r="M396" s="42"/>
      <c r="N396" s="32"/>
      <c r="O396" s="32"/>
      <c r="P396" s="32"/>
      <c r="Q396" s="32"/>
      <c r="R396" s="32"/>
      <c r="S396" s="32"/>
    </row>
    <row r="397" spans="2:19">
      <c r="B397" s="32"/>
      <c r="C397" s="32"/>
      <c r="D397" s="32"/>
      <c r="E397" s="32"/>
      <c r="F397" s="32"/>
      <c r="G397" s="32"/>
      <c r="H397" s="32"/>
      <c r="I397" s="32"/>
      <c r="J397" s="31"/>
      <c r="K397" s="31"/>
      <c r="L397" s="31"/>
      <c r="M397" s="42"/>
      <c r="N397" s="32"/>
      <c r="O397" s="32"/>
      <c r="P397" s="32"/>
      <c r="Q397" s="32"/>
      <c r="R397" s="32"/>
      <c r="S397" s="32"/>
    </row>
    <row r="398" spans="2:19">
      <c r="B398" s="32"/>
      <c r="C398" s="32"/>
      <c r="D398" s="32"/>
      <c r="E398" s="32"/>
      <c r="F398" s="32"/>
      <c r="G398" s="32"/>
      <c r="H398" s="32"/>
      <c r="I398" s="32"/>
      <c r="J398" s="31"/>
      <c r="K398" s="31"/>
      <c r="L398" s="31"/>
      <c r="M398" s="42"/>
      <c r="N398" s="32"/>
      <c r="O398" s="32"/>
      <c r="P398" s="32"/>
      <c r="Q398" s="32"/>
      <c r="R398" s="32"/>
      <c r="S398" s="32"/>
    </row>
    <row r="399" spans="2:19">
      <c r="B399" s="32"/>
      <c r="C399" s="32"/>
      <c r="D399" s="32"/>
      <c r="E399" s="32"/>
      <c r="F399" s="32"/>
      <c r="G399" s="32"/>
      <c r="H399" s="32"/>
      <c r="I399" s="32"/>
      <c r="J399" s="31"/>
      <c r="K399" s="31"/>
      <c r="L399" s="31"/>
      <c r="M399" s="42"/>
      <c r="N399" s="32"/>
      <c r="O399" s="32"/>
      <c r="P399" s="32"/>
      <c r="Q399" s="32"/>
      <c r="R399" s="32"/>
      <c r="S399" s="32"/>
    </row>
    <row r="400" spans="2:19">
      <c r="B400" s="32"/>
      <c r="C400" s="32"/>
      <c r="D400" s="32"/>
      <c r="E400" s="32"/>
      <c r="F400" s="32"/>
      <c r="G400" s="32"/>
      <c r="H400" s="32"/>
      <c r="I400" s="32"/>
      <c r="J400" s="31"/>
      <c r="K400" s="31"/>
      <c r="L400" s="31"/>
      <c r="M400" s="42"/>
      <c r="N400" s="32"/>
      <c r="O400" s="32"/>
      <c r="P400" s="32"/>
      <c r="Q400" s="32"/>
      <c r="R400" s="32"/>
      <c r="S400" s="32"/>
    </row>
    <row r="401" spans="2:19">
      <c r="B401" s="32"/>
      <c r="C401" s="32"/>
      <c r="D401" s="32"/>
      <c r="E401" s="32"/>
      <c r="F401" s="32"/>
      <c r="G401" s="32"/>
      <c r="H401" s="32"/>
      <c r="I401" s="32"/>
      <c r="J401" s="31"/>
      <c r="K401" s="31"/>
      <c r="L401" s="31"/>
      <c r="M401" s="42"/>
      <c r="N401" s="32"/>
      <c r="O401" s="32"/>
      <c r="P401" s="32"/>
      <c r="Q401" s="32"/>
      <c r="R401" s="32"/>
      <c r="S401" s="32"/>
    </row>
    <row r="402" spans="2:19">
      <c r="B402" s="32"/>
      <c r="C402" s="32"/>
      <c r="D402" s="32"/>
      <c r="E402" s="32"/>
      <c r="F402" s="32"/>
      <c r="G402" s="32"/>
      <c r="H402" s="32"/>
      <c r="I402" s="32"/>
      <c r="J402" s="31"/>
      <c r="K402" s="31"/>
      <c r="L402" s="31"/>
      <c r="M402" s="42"/>
      <c r="N402" s="32"/>
      <c r="O402" s="32"/>
      <c r="P402" s="32"/>
      <c r="Q402" s="32"/>
      <c r="R402" s="32"/>
      <c r="S402" s="32"/>
    </row>
    <row r="403" spans="2:19">
      <c r="B403" s="32"/>
      <c r="C403" s="32"/>
      <c r="D403" s="32"/>
      <c r="E403" s="32"/>
      <c r="F403" s="32"/>
      <c r="G403" s="32"/>
      <c r="H403" s="32"/>
      <c r="I403" s="32"/>
      <c r="J403" s="31"/>
      <c r="K403" s="31"/>
      <c r="L403" s="31"/>
      <c r="M403" s="42"/>
      <c r="N403" s="32"/>
      <c r="O403" s="32"/>
      <c r="P403" s="32"/>
      <c r="Q403" s="32"/>
      <c r="R403" s="32"/>
      <c r="S403" s="32"/>
    </row>
    <row r="404" spans="2:19">
      <c r="B404" s="32"/>
      <c r="C404" s="32"/>
      <c r="D404" s="32"/>
      <c r="E404" s="32"/>
      <c r="F404" s="32"/>
      <c r="G404" s="32"/>
      <c r="H404" s="32"/>
      <c r="I404" s="32"/>
      <c r="J404" s="31"/>
      <c r="K404" s="31"/>
      <c r="L404" s="31"/>
      <c r="M404" s="42"/>
      <c r="N404" s="32"/>
      <c r="O404" s="32"/>
      <c r="P404" s="32"/>
      <c r="Q404" s="32"/>
      <c r="R404" s="32"/>
      <c r="S404" s="32"/>
    </row>
    <row r="405" spans="2:19">
      <c r="B405" s="32"/>
      <c r="C405" s="32"/>
      <c r="D405" s="32"/>
      <c r="E405" s="32"/>
      <c r="F405" s="32"/>
      <c r="G405" s="32"/>
      <c r="H405" s="32"/>
      <c r="I405" s="32"/>
      <c r="J405" s="31"/>
      <c r="K405" s="31"/>
      <c r="L405" s="31"/>
      <c r="M405" s="42"/>
      <c r="N405" s="32"/>
      <c r="O405" s="32"/>
      <c r="P405" s="32"/>
      <c r="Q405" s="32"/>
      <c r="R405" s="32"/>
      <c r="S405" s="32"/>
    </row>
    <row r="406" spans="2:19">
      <c r="B406" s="32"/>
      <c r="C406" s="32"/>
      <c r="D406" s="32"/>
      <c r="E406" s="32"/>
      <c r="F406" s="32"/>
      <c r="G406" s="32"/>
      <c r="H406" s="32"/>
      <c r="I406" s="32"/>
      <c r="J406" s="31"/>
      <c r="K406" s="31"/>
      <c r="L406" s="31"/>
      <c r="M406" s="42"/>
      <c r="N406" s="32"/>
      <c r="O406" s="32"/>
      <c r="P406" s="32"/>
      <c r="Q406" s="32"/>
      <c r="R406" s="32"/>
      <c r="S406" s="32"/>
    </row>
    <row r="407" spans="2:19">
      <c r="B407" s="32"/>
      <c r="C407" s="32"/>
      <c r="D407" s="32"/>
      <c r="E407" s="32"/>
      <c r="F407" s="32"/>
      <c r="G407" s="32"/>
      <c r="H407" s="32"/>
      <c r="I407" s="32"/>
      <c r="J407" s="31"/>
      <c r="K407" s="31"/>
      <c r="L407" s="31"/>
      <c r="M407" s="42"/>
      <c r="N407" s="32"/>
      <c r="O407" s="32"/>
      <c r="P407" s="32"/>
      <c r="Q407" s="32"/>
      <c r="R407" s="32"/>
      <c r="S407" s="32"/>
    </row>
    <row r="408" spans="2:19">
      <c r="B408" s="32"/>
      <c r="C408" s="32"/>
      <c r="D408" s="32"/>
      <c r="E408" s="32"/>
      <c r="F408" s="32"/>
      <c r="G408" s="32"/>
      <c r="H408" s="32"/>
      <c r="I408" s="32"/>
      <c r="J408" s="31"/>
      <c r="K408" s="31"/>
      <c r="L408" s="31"/>
      <c r="M408" s="42"/>
      <c r="N408" s="32"/>
      <c r="O408" s="32"/>
      <c r="P408" s="32"/>
      <c r="Q408" s="32"/>
      <c r="R408" s="32"/>
      <c r="S408" s="32"/>
    </row>
    <row r="409" spans="2:19">
      <c r="B409" s="32"/>
      <c r="C409" s="32"/>
      <c r="D409" s="32"/>
      <c r="E409" s="32"/>
      <c r="F409" s="32"/>
      <c r="G409" s="32"/>
      <c r="H409" s="32"/>
      <c r="I409" s="32"/>
      <c r="J409" s="31"/>
      <c r="K409" s="31"/>
      <c r="L409" s="31"/>
      <c r="M409" s="42"/>
      <c r="N409" s="32"/>
      <c r="O409" s="32"/>
      <c r="P409" s="32"/>
      <c r="Q409" s="32"/>
      <c r="R409" s="32"/>
      <c r="S409" s="32"/>
    </row>
    <row r="410" spans="2:19">
      <c r="B410" s="32"/>
      <c r="C410" s="32"/>
      <c r="D410" s="32"/>
      <c r="E410" s="32"/>
      <c r="F410" s="32"/>
      <c r="G410" s="32"/>
      <c r="H410" s="32"/>
      <c r="I410" s="32"/>
      <c r="J410" s="31"/>
      <c r="K410" s="31"/>
      <c r="L410" s="31"/>
      <c r="M410" s="42"/>
      <c r="N410" s="32"/>
      <c r="O410" s="32"/>
      <c r="P410" s="32"/>
      <c r="Q410" s="32"/>
      <c r="R410" s="32"/>
      <c r="S410" s="32"/>
    </row>
    <row r="411" spans="2:19">
      <c r="B411" s="32"/>
      <c r="C411" s="32"/>
      <c r="D411" s="32"/>
      <c r="E411" s="32"/>
      <c r="F411" s="32"/>
      <c r="G411" s="32"/>
      <c r="H411" s="32"/>
      <c r="I411" s="32"/>
      <c r="J411" s="31"/>
      <c r="K411" s="31"/>
      <c r="L411" s="31"/>
      <c r="M411" s="42"/>
      <c r="N411" s="32"/>
      <c r="O411" s="32"/>
      <c r="P411" s="32"/>
      <c r="Q411" s="32"/>
      <c r="R411" s="32"/>
      <c r="S411" s="32"/>
    </row>
    <row r="412" spans="2:19">
      <c r="B412" s="32"/>
      <c r="C412" s="32"/>
      <c r="D412" s="32"/>
      <c r="E412" s="32"/>
      <c r="F412" s="32"/>
      <c r="G412" s="32"/>
      <c r="H412" s="32"/>
      <c r="I412" s="32"/>
      <c r="J412" s="31"/>
      <c r="K412" s="31"/>
      <c r="L412" s="31"/>
      <c r="M412" s="42"/>
      <c r="N412" s="32"/>
      <c r="O412" s="32"/>
      <c r="P412" s="32"/>
      <c r="Q412" s="32"/>
      <c r="R412" s="32"/>
      <c r="S412" s="32"/>
    </row>
    <row r="413" spans="2:19">
      <c r="B413" s="32"/>
      <c r="C413" s="32"/>
      <c r="D413" s="32"/>
      <c r="E413" s="32"/>
      <c r="F413" s="32"/>
      <c r="G413" s="32"/>
      <c r="H413" s="32"/>
      <c r="I413" s="32"/>
      <c r="J413" s="31"/>
      <c r="K413" s="31"/>
      <c r="L413" s="31"/>
      <c r="M413" s="42"/>
      <c r="N413" s="32"/>
      <c r="O413" s="32"/>
      <c r="P413" s="32"/>
      <c r="Q413" s="32"/>
      <c r="R413" s="32"/>
      <c r="S413" s="32"/>
    </row>
    <row r="414" spans="2:19">
      <c r="B414" s="32"/>
      <c r="C414" s="32"/>
      <c r="D414" s="32"/>
      <c r="E414" s="32"/>
      <c r="F414" s="32"/>
      <c r="G414" s="32"/>
      <c r="H414" s="32"/>
      <c r="I414" s="32"/>
      <c r="J414" s="31"/>
      <c r="K414" s="31"/>
      <c r="L414" s="31"/>
      <c r="M414" s="42"/>
      <c r="N414" s="32"/>
      <c r="O414" s="32"/>
      <c r="P414" s="32"/>
      <c r="Q414" s="32"/>
      <c r="R414" s="32"/>
      <c r="S414" s="32"/>
    </row>
    <row r="415" spans="2:19">
      <c r="B415" s="32"/>
      <c r="C415" s="32"/>
      <c r="D415" s="32"/>
      <c r="E415" s="32"/>
      <c r="F415" s="32"/>
      <c r="G415" s="32"/>
      <c r="H415" s="32"/>
      <c r="I415" s="32"/>
      <c r="J415" s="31"/>
      <c r="K415" s="31"/>
      <c r="L415" s="31"/>
      <c r="M415" s="42"/>
      <c r="N415" s="32"/>
      <c r="O415" s="32"/>
      <c r="P415" s="32"/>
      <c r="Q415" s="32"/>
      <c r="R415" s="32"/>
      <c r="S415" s="32"/>
    </row>
    <row r="416" spans="2:19">
      <c r="B416" s="32"/>
      <c r="C416" s="32"/>
      <c r="D416" s="32"/>
      <c r="E416" s="32"/>
      <c r="F416" s="32"/>
      <c r="G416" s="32"/>
      <c r="H416" s="32"/>
      <c r="I416" s="32"/>
      <c r="J416" s="31"/>
      <c r="K416" s="31"/>
      <c r="L416" s="31"/>
      <c r="M416" s="42"/>
      <c r="N416" s="32"/>
      <c r="O416" s="32"/>
      <c r="P416" s="32"/>
      <c r="Q416" s="32"/>
      <c r="R416" s="32"/>
      <c r="S416" s="32"/>
    </row>
    <row r="417" spans="2:19">
      <c r="B417" s="32"/>
      <c r="C417" s="32"/>
      <c r="D417" s="32"/>
      <c r="E417" s="32"/>
      <c r="F417" s="32"/>
      <c r="G417" s="32"/>
      <c r="H417" s="32"/>
      <c r="I417" s="32"/>
      <c r="J417" s="31"/>
      <c r="K417" s="31"/>
      <c r="L417" s="31"/>
      <c r="M417" s="42"/>
      <c r="N417" s="32"/>
      <c r="O417" s="32"/>
      <c r="P417" s="32"/>
      <c r="Q417" s="32"/>
      <c r="R417" s="32"/>
      <c r="S417" s="32"/>
    </row>
    <row r="418" spans="2:19">
      <c r="B418" s="32"/>
      <c r="C418" s="32"/>
      <c r="D418" s="32"/>
      <c r="E418" s="32"/>
      <c r="F418" s="32"/>
      <c r="G418" s="32"/>
      <c r="H418" s="32"/>
      <c r="I418" s="32"/>
      <c r="J418" s="31"/>
      <c r="K418" s="31"/>
      <c r="L418" s="31"/>
      <c r="M418" s="42"/>
      <c r="N418" s="32"/>
      <c r="O418" s="32"/>
      <c r="P418" s="32"/>
      <c r="Q418" s="32"/>
      <c r="R418" s="32"/>
      <c r="S418" s="32"/>
    </row>
    <row r="419" spans="2:19">
      <c r="B419" s="32"/>
      <c r="C419" s="32"/>
      <c r="D419" s="32"/>
      <c r="E419" s="32"/>
      <c r="F419" s="32"/>
      <c r="G419" s="32"/>
      <c r="H419" s="32"/>
      <c r="I419" s="32"/>
      <c r="J419" s="31"/>
      <c r="K419" s="31"/>
      <c r="L419" s="31"/>
      <c r="M419" s="42"/>
      <c r="N419" s="32"/>
      <c r="O419" s="32"/>
      <c r="P419" s="32"/>
      <c r="Q419" s="32"/>
      <c r="R419" s="32"/>
      <c r="S419" s="32"/>
    </row>
    <row r="420" spans="2:19">
      <c r="B420" s="32"/>
      <c r="C420" s="32"/>
      <c r="D420" s="32"/>
      <c r="E420" s="32"/>
      <c r="F420" s="32"/>
      <c r="G420" s="32"/>
      <c r="H420" s="32"/>
      <c r="I420" s="32"/>
      <c r="J420" s="31"/>
      <c r="K420" s="31"/>
      <c r="L420" s="31"/>
      <c r="M420" s="42"/>
      <c r="N420" s="32"/>
      <c r="O420" s="32"/>
      <c r="P420" s="32"/>
      <c r="Q420" s="32"/>
      <c r="R420" s="32"/>
      <c r="S420" s="32"/>
    </row>
    <row r="421" spans="2:19">
      <c r="B421" s="32"/>
      <c r="C421" s="32"/>
      <c r="D421" s="32"/>
      <c r="E421" s="32"/>
      <c r="F421" s="32"/>
      <c r="G421" s="32"/>
      <c r="H421" s="32"/>
      <c r="I421" s="32"/>
      <c r="J421" s="31"/>
      <c r="K421" s="31"/>
      <c r="L421" s="31"/>
      <c r="M421" s="42"/>
      <c r="N421" s="32"/>
      <c r="O421" s="32"/>
      <c r="P421" s="32"/>
      <c r="Q421" s="32"/>
      <c r="R421" s="32"/>
      <c r="S421" s="32"/>
    </row>
    <row r="422" spans="2:19">
      <c r="B422" s="32"/>
      <c r="C422" s="32"/>
      <c r="D422" s="32"/>
      <c r="E422" s="32"/>
      <c r="F422" s="32"/>
      <c r="G422" s="32"/>
      <c r="H422" s="32"/>
      <c r="I422" s="32"/>
      <c r="J422" s="31"/>
      <c r="K422" s="31"/>
      <c r="L422" s="31"/>
      <c r="M422" s="42"/>
      <c r="N422" s="32"/>
      <c r="O422" s="32"/>
      <c r="P422" s="32"/>
      <c r="Q422" s="32"/>
      <c r="R422" s="32"/>
      <c r="S422" s="32"/>
    </row>
    <row r="423" spans="2:19">
      <c r="B423" s="32"/>
      <c r="C423" s="32"/>
      <c r="D423" s="32"/>
      <c r="E423" s="32"/>
      <c r="F423" s="32"/>
      <c r="G423" s="32"/>
      <c r="H423" s="32"/>
      <c r="I423" s="32"/>
      <c r="J423" s="31"/>
      <c r="K423" s="31"/>
      <c r="L423" s="31"/>
      <c r="M423" s="42"/>
      <c r="N423" s="32"/>
      <c r="O423" s="32"/>
      <c r="P423" s="32"/>
      <c r="Q423" s="32"/>
      <c r="R423" s="32"/>
      <c r="S423" s="32"/>
    </row>
    <row r="424" spans="2:19">
      <c r="B424" s="32"/>
      <c r="C424" s="32"/>
      <c r="D424" s="32"/>
      <c r="E424" s="32"/>
      <c r="F424" s="32"/>
      <c r="G424" s="32"/>
      <c r="H424" s="32"/>
      <c r="I424" s="32"/>
      <c r="J424" s="31"/>
      <c r="K424" s="31"/>
      <c r="L424" s="31"/>
      <c r="M424" s="42"/>
      <c r="N424" s="32"/>
      <c r="O424" s="32"/>
      <c r="P424" s="32"/>
      <c r="Q424" s="32"/>
      <c r="R424" s="32"/>
      <c r="S424" s="32"/>
    </row>
    <row r="425" spans="2:19">
      <c r="B425" s="32"/>
      <c r="C425" s="32"/>
      <c r="D425" s="32"/>
      <c r="E425" s="32"/>
      <c r="F425" s="32"/>
      <c r="G425" s="32"/>
      <c r="H425" s="32"/>
      <c r="I425" s="32"/>
      <c r="J425" s="31"/>
      <c r="K425" s="31"/>
      <c r="L425" s="31"/>
      <c r="M425" s="42"/>
      <c r="N425" s="32"/>
      <c r="O425" s="32"/>
      <c r="P425" s="32"/>
      <c r="Q425" s="32"/>
      <c r="R425" s="32"/>
      <c r="S425" s="32"/>
    </row>
    <row r="426" spans="2:19">
      <c r="B426" s="32"/>
      <c r="C426" s="32"/>
      <c r="D426" s="32"/>
      <c r="E426" s="32"/>
      <c r="F426" s="32"/>
      <c r="G426" s="32"/>
      <c r="H426" s="32"/>
      <c r="I426" s="32"/>
      <c r="J426" s="31"/>
      <c r="K426" s="31"/>
      <c r="L426" s="31"/>
      <c r="M426" s="42"/>
      <c r="N426" s="32"/>
      <c r="O426" s="32"/>
      <c r="P426" s="32"/>
      <c r="Q426" s="32"/>
      <c r="R426" s="32"/>
      <c r="S426" s="32"/>
    </row>
    <row r="427" spans="2:19">
      <c r="B427" s="32"/>
      <c r="C427" s="32"/>
      <c r="D427" s="32"/>
      <c r="E427" s="32"/>
      <c r="F427" s="32"/>
      <c r="G427" s="32"/>
      <c r="H427" s="32"/>
      <c r="I427" s="32"/>
      <c r="J427" s="31"/>
      <c r="K427" s="31"/>
      <c r="L427" s="31"/>
      <c r="M427" s="42"/>
      <c r="N427" s="32"/>
      <c r="O427" s="32"/>
      <c r="P427" s="32"/>
      <c r="Q427" s="32"/>
      <c r="R427" s="32"/>
      <c r="S427" s="32"/>
    </row>
    <row r="428" spans="2:19">
      <c r="B428" s="32"/>
      <c r="C428" s="32"/>
      <c r="D428" s="32"/>
      <c r="E428" s="32"/>
      <c r="F428" s="32"/>
      <c r="G428" s="32"/>
      <c r="H428" s="32"/>
      <c r="I428" s="32"/>
      <c r="J428" s="31"/>
      <c r="K428" s="31"/>
      <c r="L428" s="31"/>
      <c r="M428" s="42"/>
      <c r="N428" s="32"/>
      <c r="O428" s="32"/>
      <c r="P428" s="32"/>
      <c r="Q428" s="32"/>
      <c r="R428" s="32"/>
      <c r="S428" s="32"/>
    </row>
    <row r="429" spans="2:19">
      <c r="B429" s="32"/>
      <c r="C429" s="32"/>
      <c r="D429" s="32"/>
      <c r="E429" s="32"/>
      <c r="F429" s="32"/>
      <c r="G429" s="32"/>
      <c r="H429" s="32"/>
      <c r="I429" s="32"/>
      <c r="J429" s="31"/>
      <c r="K429" s="31"/>
      <c r="L429" s="31"/>
      <c r="M429" s="42"/>
      <c r="N429" s="32"/>
      <c r="O429" s="32"/>
      <c r="P429" s="32"/>
      <c r="Q429" s="32"/>
      <c r="R429" s="32"/>
      <c r="S429" s="32"/>
    </row>
    <row r="430" spans="2:19">
      <c r="B430" s="32"/>
      <c r="C430" s="32"/>
      <c r="D430" s="32"/>
      <c r="E430" s="32"/>
      <c r="F430" s="32"/>
      <c r="G430" s="32"/>
      <c r="H430" s="32"/>
      <c r="I430" s="32"/>
      <c r="J430" s="31"/>
      <c r="K430" s="31"/>
      <c r="L430" s="31"/>
      <c r="M430" s="42"/>
      <c r="N430" s="32"/>
      <c r="O430" s="32"/>
      <c r="P430" s="32"/>
      <c r="Q430" s="32"/>
      <c r="R430" s="32"/>
      <c r="S430" s="32"/>
    </row>
    <row r="431" spans="2:19">
      <c r="B431" s="32"/>
      <c r="C431" s="32"/>
      <c r="D431" s="32"/>
      <c r="E431" s="32"/>
      <c r="F431" s="32"/>
      <c r="G431" s="32"/>
      <c r="H431" s="32"/>
      <c r="I431" s="32"/>
      <c r="J431" s="31"/>
      <c r="K431" s="31"/>
      <c r="L431" s="31"/>
      <c r="M431" s="42"/>
      <c r="N431" s="32"/>
      <c r="O431" s="32"/>
      <c r="P431" s="32"/>
      <c r="Q431" s="32"/>
      <c r="R431" s="32"/>
      <c r="S431" s="32"/>
    </row>
    <row r="432" spans="2:19">
      <c r="B432" s="32"/>
      <c r="C432" s="32"/>
      <c r="D432" s="32"/>
      <c r="E432" s="32"/>
      <c r="F432" s="32"/>
      <c r="G432" s="32"/>
      <c r="H432" s="32"/>
      <c r="I432" s="32"/>
      <c r="J432" s="31"/>
      <c r="K432" s="31"/>
      <c r="L432" s="31"/>
      <c r="M432" s="42"/>
      <c r="N432" s="32"/>
      <c r="O432" s="32"/>
      <c r="P432" s="32"/>
      <c r="Q432" s="32"/>
      <c r="R432" s="32"/>
      <c r="S432" s="32"/>
    </row>
    <row r="433" spans="2:19">
      <c r="B433" s="32"/>
      <c r="C433" s="32"/>
      <c r="D433" s="32"/>
      <c r="E433" s="32"/>
      <c r="F433" s="32"/>
      <c r="G433" s="32"/>
      <c r="H433" s="32"/>
      <c r="I433" s="32"/>
      <c r="J433" s="31"/>
      <c r="K433" s="31"/>
      <c r="L433" s="31"/>
      <c r="M433" s="42"/>
      <c r="N433" s="32"/>
      <c r="O433" s="32"/>
      <c r="P433" s="32"/>
      <c r="Q433" s="32"/>
      <c r="R433" s="32"/>
      <c r="S433" s="32"/>
    </row>
    <row r="434" spans="2:19">
      <c r="B434" s="32"/>
      <c r="C434" s="32"/>
      <c r="D434" s="32"/>
      <c r="E434" s="32"/>
      <c r="F434" s="32"/>
      <c r="G434" s="32"/>
      <c r="H434" s="32"/>
      <c r="I434" s="32"/>
      <c r="J434" s="31"/>
      <c r="K434" s="31"/>
      <c r="L434" s="31"/>
      <c r="M434" s="42"/>
      <c r="N434" s="32"/>
      <c r="O434" s="32"/>
      <c r="P434" s="32"/>
      <c r="Q434" s="32"/>
      <c r="R434" s="32"/>
      <c r="S434" s="32"/>
    </row>
    <row r="435" spans="2:19">
      <c r="B435" s="32"/>
      <c r="C435" s="32"/>
      <c r="D435" s="32"/>
      <c r="E435" s="32"/>
      <c r="F435" s="32"/>
      <c r="G435" s="32"/>
      <c r="H435" s="32"/>
      <c r="I435" s="32"/>
      <c r="J435" s="31"/>
      <c r="K435" s="31"/>
      <c r="L435" s="31"/>
      <c r="M435" s="42"/>
      <c r="N435" s="32"/>
      <c r="O435" s="32"/>
      <c r="P435" s="32"/>
      <c r="Q435" s="32"/>
      <c r="R435" s="32"/>
      <c r="S435" s="32"/>
    </row>
    <row r="436" spans="2:19">
      <c r="B436" s="32"/>
      <c r="C436" s="32"/>
      <c r="D436" s="32"/>
      <c r="E436" s="32"/>
      <c r="F436" s="32"/>
      <c r="G436" s="32"/>
      <c r="H436" s="32"/>
      <c r="I436" s="32"/>
      <c r="J436" s="31"/>
      <c r="K436" s="31"/>
      <c r="L436" s="31"/>
      <c r="M436" s="42"/>
      <c r="N436" s="32"/>
      <c r="O436" s="32"/>
      <c r="P436" s="32"/>
      <c r="Q436" s="32"/>
      <c r="R436" s="32"/>
      <c r="S436" s="32"/>
    </row>
    <row r="437" spans="2:19">
      <c r="B437" s="32"/>
      <c r="C437" s="32"/>
      <c r="D437" s="32"/>
      <c r="E437" s="32"/>
      <c r="F437" s="32"/>
      <c r="G437" s="32"/>
      <c r="H437" s="32"/>
      <c r="I437" s="32"/>
      <c r="J437" s="31"/>
      <c r="K437" s="31"/>
      <c r="L437" s="31"/>
      <c r="M437" s="42"/>
      <c r="N437" s="32"/>
      <c r="O437" s="32"/>
      <c r="P437" s="32"/>
      <c r="Q437" s="32"/>
      <c r="R437" s="32"/>
      <c r="S437" s="32"/>
    </row>
    <row r="438" spans="2:19">
      <c r="B438" s="32"/>
      <c r="C438" s="32"/>
      <c r="D438" s="32"/>
      <c r="E438" s="32"/>
      <c r="F438" s="32"/>
      <c r="G438" s="32"/>
      <c r="H438" s="32"/>
      <c r="I438" s="32"/>
      <c r="J438" s="31"/>
      <c r="K438" s="31"/>
      <c r="L438" s="31"/>
      <c r="M438" s="42"/>
      <c r="N438" s="32"/>
      <c r="O438" s="32"/>
      <c r="P438" s="32"/>
      <c r="Q438" s="32"/>
      <c r="R438" s="32"/>
      <c r="S438" s="32"/>
    </row>
    <row r="439" spans="2:19">
      <c r="B439" s="32"/>
      <c r="C439" s="32"/>
      <c r="D439" s="32"/>
      <c r="E439" s="32"/>
      <c r="F439" s="32"/>
      <c r="G439" s="32"/>
      <c r="H439" s="32"/>
      <c r="I439" s="32"/>
      <c r="J439" s="31"/>
      <c r="K439" s="31"/>
      <c r="L439" s="31"/>
      <c r="M439" s="42"/>
      <c r="N439" s="32"/>
      <c r="O439" s="32"/>
      <c r="P439" s="32"/>
      <c r="Q439" s="32"/>
      <c r="R439" s="32"/>
      <c r="S439" s="32"/>
    </row>
    <row r="440" spans="2:19">
      <c r="B440" s="32"/>
      <c r="C440" s="32"/>
      <c r="D440" s="32"/>
      <c r="E440" s="32"/>
      <c r="F440" s="32"/>
      <c r="G440" s="32"/>
      <c r="H440" s="32"/>
      <c r="I440" s="32"/>
      <c r="J440" s="31"/>
      <c r="K440" s="31"/>
      <c r="L440" s="31"/>
      <c r="M440" s="42"/>
      <c r="N440" s="32"/>
      <c r="O440" s="32"/>
      <c r="P440" s="32"/>
      <c r="Q440" s="32"/>
      <c r="R440" s="32"/>
      <c r="S440" s="32"/>
    </row>
    <row r="441" spans="2:19">
      <c r="B441" s="32"/>
      <c r="C441" s="32"/>
      <c r="D441" s="32"/>
      <c r="E441" s="32"/>
      <c r="F441" s="32"/>
      <c r="G441" s="32"/>
      <c r="H441" s="32"/>
      <c r="I441" s="32"/>
      <c r="J441" s="31"/>
      <c r="K441" s="31"/>
      <c r="L441" s="31"/>
      <c r="M441" s="42"/>
      <c r="N441" s="32"/>
      <c r="O441" s="32"/>
      <c r="P441" s="32"/>
      <c r="Q441" s="32"/>
      <c r="R441" s="32"/>
      <c r="S441" s="32"/>
    </row>
    <row r="442" spans="2:19">
      <c r="B442" s="32"/>
      <c r="C442" s="32"/>
      <c r="D442" s="32"/>
      <c r="E442" s="32"/>
      <c r="F442" s="32"/>
      <c r="G442" s="32"/>
      <c r="H442" s="32"/>
      <c r="I442" s="32"/>
      <c r="J442" s="31"/>
      <c r="K442" s="31"/>
      <c r="L442" s="31"/>
      <c r="M442" s="42"/>
      <c r="N442" s="32"/>
      <c r="O442" s="32"/>
      <c r="P442" s="32"/>
      <c r="Q442" s="32"/>
      <c r="R442" s="32"/>
      <c r="S442" s="32"/>
    </row>
    <row r="443" spans="2:19">
      <c r="B443" s="32"/>
      <c r="C443" s="32"/>
      <c r="D443" s="32"/>
      <c r="E443" s="32"/>
      <c r="F443" s="32"/>
      <c r="G443" s="32"/>
      <c r="H443" s="32"/>
      <c r="I443" s="32"/>
      <c r="J443" s="31"/>
      <c r="K443" s="31"/>
      <c r="L443" s="31"/>
      <c r="M443" s="42"/>
      <c r="N443" s="32"/>
      <c r="O443" s="32"/>
      <c r="P443" s="32"/>
      <c r="Q443" s="32"/>
      <c r="R443" s="32"/>
      <c r="S443" s="32"/>
    </row>
    <row r="444" spans="2:19">
      <c r="B444" s="32"/>
      <c r="C444" s="32"/>
      <c r="D444" s="32"/>
      <c r="E444" s="32"/>
      <c r="F444" s="32"/>
      <c r="G444" s="32"/>
      <c r="H444" s="32"/>
      <c r="I444" s="32"/>
      <c r="J444" s="31"/>
      <c r="K444" s="31"/>
      <c r="L444" s="31"/>
      <c r="M444" s="42"/>
      <c r="N444" s="32"/>
      <c r="O444" s="32"/>
      <c r="P444" s="32"/>
      <c r="Q444" s="32"/>
      <c r="R444" s="32"/>
      <c r="S444" s="32"/>
    </row>
    <row r="445" spans="2:19">
      <c r="B445" s="32"/>
      <c r="C445" s="32"/>
      <c r="D445" s="32"/>
      <c r="E445" s="32"/>
      <c r="F445" s="32"/>
      <c r="G445" s="32"/>
      <c r="H445" s="32"/>
      <c r="I445" s="32"/>
      <c r="J445" s="31"/>
      <c r="K445" s="31"/>
      <c r="L445" s="31"/>
      <c r="M445" s="42"/>
      <c r="N445" s="32"/>
      <c r="O445" s="32"/>
      <c r="P445" s="32"/>
      <c r="Q445" s="32"/>
      <c r="R445" s="32"/>
      <c r="S445" s="32"/>
    </row>
    <row r="446" spans="2:19">
      <c r="B446" s="32"/>
      <c r="C446" s="32"/>
      <c r="D446" s="32"/>
      <c r="E446" s="32"/>
      <c r="F446" s="32"/>
      <c r="G446" s="32"/>
      <c r="H446" s="32"/>
      <c r="I446" s="32"/>
      <c r="J446" s="31"/>
      <c r="K446" s="31"/>
      <c r="L446" s="31"/>
      <c r="M446" s="42"/>
      <c r="N446" s="32"/>
      <c r="O446" s="32"/>
      <c r="P446" s="32"/>
      <c r="Q446" s="32"/>
      <c r="R446" s="32"/>
      <c r="S446" s="32"/>
    </row>
    <row r="447" spans="2:19">
      <c r="B447" s="32"/>
      <c r="C447" s="32"/>
      <c r="D447" s="32"/>
      <c r="E447" s="32"/>
      <c r="F447" s="32"/>
      <c r="G447" s="32"/>
      <c r="H447" s="32"/>
      <c r="I447" s="32"/>
      <c r="J447" s="31"/>
      <c r="K447" s="31"/>
      <c r="L447" s="31"/>
      <c r="M447" s="42"/>
      <c r="N447" s="32"/>
      <c r="O447" s="32"/>
      <c r="P447" s="32"/>
      <c r="Q447" s="32"/>
      <c r="R447" s="32"/>
      <c r="S447" s="32"/>
    </row>
    <row r="448" spans="2:19">
      <c r="B448" s="32"/>
      <c r="C448" s="32"/>
      <c r="D448" s="32"/>
      <c r="E448" s="32"/>
      <c r="F448" s="32"/>
      <c r="G448" s="32"/>
      <c r="H448" s="32"/>
      <c r="I448" s="32"/>
      <c r="J448" s="31"/>
      <c r="K448" s="31"/>
      <c r="L448" s="31"/>
      <c r="M448" s="42"/>
      <c r="N448" s="32"/>
      <c r="O448" s="32"/>
      <c r="P448" s="32"/>
      <c r="Q448" s="32"/>
      <c r="R448" s="32"/>
      <c r="S448" s="32"/>
    </row>
    <row r="449" spans="2:19">
      <c r="B449" s="32"/>
      <c r="C449" s="32"/>
      <c r="D449" s="32"/>
      <c r="E449" s="32"/>
      <c r="F449" s="32"/>
      <c r="G449" s="32"/>
      <c r="H449" s="32"/>
      <c r="I449" s="32"/>
      <c r="J449" s="31"/>
      <c r="K449" s="31"/>
      <c r="L449" s="31"/>
      <c r="M449" s="42"/>
      <c r="N449" s="32"/>
      <c r="O449" s="32"/>
      <c r="P449" s="32"/>
      <c r="Q449" s="32"/>
      <c r="R449" s="32"/>
      <c r="S449" s="32"/>
    </row>
    <row r="450" spans="2:19">
      <c r="B450" s="32"/>
      <c r="C450" s="32"/>
      <c r="D450" s="32"/>
      <c r="E450" s="32"/>
      <c r="F450" s="32"/>
      <c r="G450" s="32"/>
      <c r="H450" s="32"/>
      <c r="I450" s="32"/>
      <c r="J450" s="31"/>
      <c r="K450" s="31"/>
      <c r="L450" s="31"/>
      <c r="M450" s="42"/>
      <c r="N450" s="32"/>
      <c r="O450" s="32"/>
      <c r="P450" s="32"/>
      <c r="Q450" s="32"/>
      <c r="R450" s="32"/>
      <c r="S450" s="32"/>
    </row>
    <row r="451" spans="2:19">
      <c r="B451" s="32"/>
      <c r="C451" s="32"/>
      <c r="D451" s="32"/>
      <c r="E451" s="32"/>
      <c r="F451" s="32"/>
      <c r="G451" s="32"/>
      <c r="H451" s="32"/>
      <c r="I451" s="32"/>
      <c r="J451" s="31"/>
      <c r="K451" s="31"/>
      <c r="L451" s="31"/>
      <c r="M451" s="42"/>
      <c r="N451" s="32"/>
      <c r="O451" s="32"/>
      <c r="P451" s="32"/>
      <c r="Q451" s="32"/>
      <c r="R451" s="32"/>
      <c r="S451" s="32"/>
    </row>
    <row r="452" spans="2:19">
      <c r="B452" s="32"/>
      <c r="C452" s="32"/>
      <c r="D452" s="32"/>
      <c r="E452" s="32"/>
      <c r="F452" s="32"/>
      <c r="G452" s="32"/>
      <c r="H452" s="32"/>
      <c r="I452" s="32"/>
      <c r="J452" s="31"/>
      <c r="K452" s="31"/>
      <c r="L452" s="31"/>
      <c r="M452" s="42"/>
      <c r="N452" s="32"/>
      <c r="O452" s="32"/>
      <c r="P452" s="32"/>
      <c r="Q452" s="32"/>
      <c r="R452" s="32"/>
      <c r="S452" s="32"/>
    </row>
    <row r="453" spans="2:19">
      <c r="B453" s="32"/>
      <c r="C453" s="32"/>
      <c r="D453" s="32"/>
      <c r="E453" s="32"/>
      <c r="F453" s="32"/>
      <c r="G453" s="32"/>
      <c r="H453" s="32"/>
      <c r="I453" s="32"/>
      <c r="J453" s="31"/>
      <c r="K453" s="31"/>
      <c r="L453" s="31"/>
      <c r="M453" s="42"/>
      <c r="N453" s="32"/>
      <c r="O453" s="32"/>
      <c r="P453" s="32"/>
      <c r="Q453" s="32"/>
      <c r="R453" s="32"/>
      <c r="S453" s="32"/>
    </row>
    <row r="454" spans="2:19">
      <c r="B454" s="32"/>
      <c r="C454" s="32"/>
      <c r="D454" s="32"/>
      <c r="E454" s="32"/>
      <c r="F454" s="32"/>
      <c r="G454" s="32"/>
      <c r="H454" s="32"/>
      <c r="I454" s="32"/>
      <c r="J454" s="31"/>
      <c r="K454" s="31"/>
      <c r="L454" s="31"/>
      <c r="M454" s="42"/>
      <c r="N454" s="32"/>
      <c r="O454" s="32"/>
      <c r="P454" s="32"/>
      <c r="Q454" s="32"/>
      <c r="R454" s="32"/>
      <c r="S454" s="32"/>
    </row>
    <row r="455" spans="2:19">
      <c r="B455" s="32"/>
      <c r="C455" s="32"/>
      <c r="D455" s="32"/>
      <c r="E455" s="32"/>
      <c r="F455" s="32"/>
      <c r="G455" s="32"/>
      <c r="H455" s="32"/>
      <c r="I455" s="32"/>
      <c r="J455" s="31"/>
      <c r="K455" s="31"/>
      <c r="L455" s="31"/>
      <c r="M455" s="42"/>
      <c r="N455" s="32"/>
      <c r="O455" s="32"/>
      <c r="P455" s="32"/>
      <c r="Q455" s="32"/>
      <c r="R455" s="32"/>
      <c r="S455" s="32"/>
    </row>
    <row r="456" spans="2:19">
      <c r="B456" s="32"/>
      <c r="C456" s="32"/>
      <c r="D456" s="32"/>
      <c r="E456" s="32"/>
      <c r="F456" s="32"/>
      <c r="G456" s="32"/>
      <c r="H456" s="32"/>
      <c r="I456" s="32"/>
      <c r="J456" s="31"/>
      <c r="K456" s="31"/>
      <c r="L456" s="31"/>
      <c r="M456" s="42"/>
      <c r="N456" s="32"/>
      <c r="O456" s="32"/>
      <c r="P456" s="32"/>
      <c r="Q456" s="32"/>
      <c r="R456" s="32"/>
      <c r="S456" s="32"/>
    </row>
    <row r="457" spans="2:19">
      <c r="B457" s="32"/>
      <c r="C457" s="32"/>
      <c r="D457" s="32"/>
      <c r="E457" s="32"/>
      <c r="F457" s="32"/>
      <c r="G457" s="32"/>
      <c r="H457" s="32"/>
      <c r="I457" s="32"/>
      <c r="J457" s="31"/>
      <c r="K457" s="31"/>
      <c r="L457" s="31"/>
      <c r="M457" s="42"/>
      <c r="N457" s="32"/>
      <c r="O457" s="32"/>
      <c r="P457" s="32"/>
      <c r="Q457" s="32"/>
      <c r="R457" s="32"/>
      <c r="S457" s="32"/>
    </row>
    <row r="458" spans="2:19">
      <c r="B458" s="32"/>
      <c r="C458" s="32"/>
      <c r="D458" s="32"/>
      <c r="E458" s="32"/>
      <c r="F458" s="32"/>
      <c r="G458" s="32"/>
      <c r="H458" s="32"/>
      <c r="I458" s="32"/>
      <c r="J458" s="31"/>
      <c r="K458" s="31"/>
      <c r="L458" s="31"/>
      <c r="M458" s="42"/>
      <c r="N458" s="32"/>
      <c r="O458" s="32"/>
      <c r="P458" s="32"/>
      <c r="Q458" s="32"/>
      <c r="R458" s="32"/>
      <c r="S458" s="32"/>
    </row>
    <row r="459" spans="2:19">
      <c r="B459" s="32"/>
      <c r="C459" s="32"/>
      <c r="D459" s="32"/>
      <c r="E459" s="32"/>
      <c r="F459" s="32"/>
      <c r="G459" s="32"/>
      <c r="H459" s="32"/>
      <c r="I459" s="32"/>
      <c r="J459" s="31"/>
      <c r="K459" s="31"/>
      <c r="L459" s="31"/>
      <c r="M459" s="42"/>
      <c r="N459" s="32"/>
      <c r="O459" s="32"/>
      <c r="P459" s="32"/>
      <c r="Q459" s="32"/>
      <c r="R459" s="32"/>
      <c r="S459" s="32"/>
    </row>
    <row r="460" spans="2:19">
      <c r="B460" s="32"/>
      <c r="C460" s="32"/>
      <c r="D460" s="32"/>
      <c r="E460" s="32"/>
      <c r="F460" s="32"/>
      <c r="G460" s="32"/>
      <c r="H460" s="32"/>
      <c r="I460" s="32"/>
      <c r="J460" s="31"/>
      <c r="K460" s="31"/>
      <c r="L460" s="31"/>
      <c r="M460" s="42"/>
      <c r="N460" s="32"/>
      <c r="O460" s="32"/>
      <c r="P460" s="32"/>
      <c r="Q460" s="32"/>
      <c r="R460" s="32"/>
      <c r="S460" s="32"/>
    </row>
    <row r="461" spans="2:19">
      <c r="B461" s="32"/>
      <c r="C461" s="32"/>
      <c r="D461" s="32"/>
      <c r="E461" s="32"/>
      <c r="F461" s="32"/>
      <c r="G461" s="32"/>
      <c r="H461" s="32"/>
      <c r="I461" s="32"/>
      <c r="J461" s="31"/>
      <c r="K461" s="31"/>
      <c r="L461" s="31"/>
      <c r="M461" s="42"/>
      <c r="N461" s="32"/>
      <c r="O461" s="32"/>
      <c r="P461" s="32"/>
      <c r="Q461" s="32"/>
      <c r="R461" s="32"/>
      <c r="S461" s="32"/>
    </row>
    <row r="462" spans="2:19">
      <c r="B462" s="32"/>
      <c r="C462" s="32"/>
      <c r="D462" s="32"/>
      <c r="E462" s="32"/>
      <c r="F462" s="32"/>
      <c r="G462" s="32"/>
      <c r="H462" s="32"/>
      <c r="I462" s="32"/>
      <c r="J462" s="31"/>
      <c r="K462" s="31"/>
      <c r="L462" s="31"/>
      <c r="M462" s="42"/>
      <c r="N462" s="32"/>
      <c r="O462" s="32"/>
      <c r="P462" s="32"/>
      <c r="Q462" s="32"/>
      <c r="R462" s="32"/>
      <c r="S462" s="32"/>
    </row>
    <row r="463" spans="2:19">
      <c r="B463" s="32"/>
      <c r="C463" s="32"/>
      <c r="D463" s="32"/>
      <c r="E463" s="32"/>
      <c r="F463" s="32"/>
      <c r="G463" s="32"/>
      <c r="H463" s="32"/>
      <c r="I463" s="32"/>
      <c r="J463" s="31"/>
      <c r="K463" s="31"/>
      <c r="L463" s="31"/>
      <c r="M463" s="42"/>
      <c r="N463" s="32"/>
      <c r="O463" s="32"/>
      <c r="P463" s="32"/>
      <c r="Q463" s="32"/>
      <c r="R463" s="32"/>
      <c r="S463" s="32"/>
    </row>
    <row r="464" spans="2:19">
      <c r="B464" s="32"/>
      <c r="C464" s="32"/>
      <c r="D464" s="32"/>
      <c r="E464" s="32"/>
      <c r="F464" s="32"/>
      <c r="G464" s="32"/>
      <c r="H464" s="32"/>
      <c r="I464" s="32"/>
      <c r="J464" s="31"/>
      <c r="K464" s="31"/>
      <c r="L464" s="31"/>
      <c r="M464" s="42"/>
      <c r="N464" s="32"/>
      <c r="O464" s="32"/>
      <c r="P464" s="32"/>
      <c r="Q464" s="32"/>
      <c r="R464" s="32"/>
      <c r="S464" s="32"/>
    </row>
    <row r="465" spans="2:19">
      <c r="B465" s="32"/>
      <c r="C465" s="32"/>
      <c r="D465" s="32"/>
      <c r="E465" s="32"/>
      <c r="F465" s="32"/>
      <c r="G465" s="32"/>
      <c r="H465" s="32"/>
      <c r="I465" s="32"/>
      <c r="J465" s="31"/>
      <c r="K465" s="31"/>
      <c r="L465" s="31"/>
      <c r="M465" s="42"/>
      <c r="N465" s="32"/>
      <c r="O465" s="32"/>
      <c r="P465" s="32"/>
      <c r="Q465" s="32"/>
      <c r="R465" s="32"/>
      <c r="S465" s="32"/>
    </row>
    <row r="466" spans="2:19">
      <c r="B466" s="32"/>
      <c r="C466" s="32"/>
      <c r="D466" s="32"/>
      <c r="E466" s="32"/>
      <c r="F466" s="32"/>
      <c r="G466" s="32"/>
      <c r="H466" s="32"/>
      <c r="I466" s="32"/>
      <c r="J466" s="31"/>
      <c r="K466" s="31"/>
      <c r="L466" s="31"/>
      <c r="M466" s="42"/>
      <c r="N466" s="32"/>
      <c r="O466" s="32"/>
      <c r="P466" s="32"/>
      <c r="Q466" s="32"/>
      <c r="R466" s="32"/>
      <c r="S466" s="32"/>
    </row>
    <row r="467" spans="2:19">
      <c r="B467" s="32"/>
      <c r="C467" s="32"/>
      <c r="D467" s="32"/>
      <c r="E467" s="32"/>
      <c r="F467" s="32"/>
      <c r="G467" s="32"/>
      <c r="H467" s="32"/>
      <c r="I467" s="32"/>
      <c r="J467" s="31"/>
      <c r="K467" s="31"/>
      <c r="L467" s="31"/>
      <c r="M467" s="42"/>
      <c r="N467" s="32"/>
      <c r="O467" s="32"/>
      <c r="P467" s="32"/>
      <c r="Q467" s="32"/>
      <c r="R467" s="32"/>
      <c r="S467" s="32"/>
    </row>
    <row r="468" spans="2:19">
      <c r="B468" s="32"/>
      <c r="C468" s="32"/>
      <c r="D468" s="32"/>
      <c r="E468" s="32"/>
      <c r="F468" s="32"/>
      <c r="G468" s="32"/>
      <c r="H468" s="32"/>
      <c r="I468" s="32"/>
      <c r="J468" s="31"/>
      <c r="K468" s="31"/>
      <c r="L468" s="31"/>
      <c r="M468" s="42"/>
      <c r="N468" s="32"/>
      <c r="O468" s="32"/>
      <c r="P468" s="32"/>
      <c r="Q468" s="32"/>
      <c r="R468" s="32"/>
      <c r="S468" s="32"/>
    </row>
    <row r="469" spans="2:19">
      <c r="B469" s="32"/>
      <c r="C469" s="32"/>
      <c r="D469" s="32"/>
      <c r="E469" s="32"/>
      <c r="F469" s="32"/>
      <c r="G469" s="32"/>
      <c r="H469" s="32"/>
      <c r="I469" s="32"/>
      <c r="J469" s="31"/>
      <c r="K469" s="31"/>
      <c r="L469" s="31"/>
      <c r="M469" s="42"/>
      <c r="N469" s="32"/>
      <c r="O469" s="32"/>
      <c r="P469" s="32"/>
      <c r="Q469" s="32"/>
      <c r="R469" s="32"/>
      <c r="S469" s="32"/>
    </row>
    <row r="470" spans="2:19">
      <c r="B470" s="32"/>
      <c r="C470" s="32"/>
      <c r="D470" s="32"/>
      <c r="E470" s="32"/>
      <c r="F470" s="32"/>
      <c r="G470" s="32"/>
      <c r="H470" s="32"/>
      <c r="I470" s="32"/>
      <c r="J470" s="31"/>
      <c r="K470" s="31"/>
      <c r="L470" s="31"/>
      <c r="M470" s="42"/>
      <c r="N470" s="32"/>
      <c r="O470" s="32"/>
      <c r="P470" s="32"/>
      <c r="Q470" s="32"/>
      <c r="R470" s="32"/>
      <c r="S470" s="32"/>
    </row>
    <row r="471" spans="2:19">
      <c r="B471" s="32"/>
      <c r="C471" s="32"/>
      <c r="D471" s="32"/>
      <c r="E471" s="32"/>
      <c r="F471" s="32"/>
      <c r="G471" s="32"/>
      <c r="H471" s="32"/>
      <c r="I471" s="32"/>
      <c r="J471" s="31"/>
      <c r="K471" s="31"/>
      <c r="L471" s="31"/>
      <c r="M471" s="42"/>
      <c r="N471" s="32"/>
      <c r="O471" s="32"/>
      <c r="P471" s="32"/>
      <c r="Q471" s="32"/>
      <c r="R471" s="32"/>
      <c r="S471" s="32"/>
    </row>
    <row r="472" spans="2:19">
      <c r="B472" s="32"/>
      <c r="C472" s="32"/>
      <c r="D472" s="32"/>
      <c r="E472" s="32"/>
      <c r="F472" s="32"/>
      <c r="G472" s="32"/>
      <c r="H472" s="32"/>
      <c r="I472" s="32"/>
      <c r="J472" s="31"/>
      <c r="K472" s="31"/>
      <c r="L472" s="31"/>
      <c r="M472" s="42"/>
      <c r="N472" s="32"/>
      <c r="O472" s="32"/>
      <c r="P472" s="32"/>
      <c r="Q472" s="32"/>
      <c r="R472" s="32"/>
      <c r="S472" s="32"/>
    </row>
    <row r="473" spans="2:19">
      <c r="B473" s="32"/>
      <c r="C473" s="32"/>
      <c r="D473" s="32"/>
      <c r="E473" s="32"/>
      <c r="F473" s="32"/>
      <c r="G473" s="32"/>
      <c r="H473" s="32"/>
      <c r="I473" s="32"/>
      <c r="J473" s="31"/>
      <c r="K473" s="31"/>
      <c r="L473" s="31"/>
      <c r="M473" s="42"/>
      <c r="N473" s="32"/>
      <c r="O473" s="32"/>
      <c r="P473" s="32"/>
      <c r="Q473" s="32"/>
      <c r="R473" s="32"/>
      <c r="S473" s="32"/>
    </row>
    <row r="474" spans="2:19">
      <c r="B474" s="32"/>
      <c r="C474" s="32"/>
      <c r="D474" s="32"/>
      <c r="E474" s="32"/>
      <c r="F474" s="32"/>
      <c r="G474" s="32"/>
      <c r="H474" s="32"/>
      <c r="I474" s="32"/>
      <c r="J474" s="31"/>
      <c r="K474" s="31"/>
      <c r="L474" s="31"/>
      <c r="M474" s="42"/>
      <c r="N474" s="32"/>
      <c r="O474" s="32"/>
      <c r="P474" s="32"/>
      <c r="Q474" s="32"/>
      <c r="R474" s="32"/>
      <c r="S474" s="32"/>
    </row>
    <row r="475" spans="2:19">
      <c r="B475" s="32"/>
      <c r="C475" s="32"/>
      <c r="D475" s="32"/>
      <c r="E475" s="32"/>
      <c r="F475" s="32"/>
      <c r="G475" s="32"/>
      <c r="H475" s="32"/>
      <c r="I475" s="32"/>
      <c r="J475" s="31"/>
      <c r="K475" s="31"/>
      <c r="L475" s="31"/>
      <c r="M475" s="42"/>
      <c r="N475" s="32"/>
      <c r="O475" s="32"/>
      <c r="P475" s="32"/>
      <c r="Q475" s="32"/>
      <c r="R475" s="32"/>
      <c r="S475" s="32"/>
    </row>
    <row r="476" spans="2:19">
      <c r="B476" s="32"/>
      <c r="C476" s="32"/>
      <c r="D476" s="32"/>
      <c r="E476" s="32"/>
      <c r="F476" s="32"/>
      <c r="G476" s="32"/>
      <c r="H476" s="32"/>
      <c r="I476" s="32"/>
      <c r="J476" s="31"/>
      <c r="K476" s="31"/>
      <c r="L476" s="31"/>
      <c r="M476" s="42"/>
      <c r="N476" s="32"/>
      <c r="O476" s="32"/>
      <c r="P476" s="32"/>
      <c r="Q476" s="32"/>
      <c r="R476" s="32"/>
      <c r="S476" s="32"/>
    </row>
    <row r="477" spans="2:19">
      <c r="B477" s="32"/>
      <c r="C477" s="32"/>
      <c r="D477" s="32"/>
      <c r="E477" s="32"/>
      <c r="F477" s="32"/>
      <c r="G477" s="32"/>
      <c r="H477" s="32"/>
      <c r="I477" s="32"/>
      <c r="J477" s="31"/>
      <c r="K477" s="31"/>
      <c r="L477" s="31"/>
      <c r="M477" s="42"/>
      <c r="N477" s="32"/>
      <c r="O477" s="32"/>
      <c r="P477" s="32"/>
      <c r="Q477" s="32"/>
      <c r="R477" s="32"/>
      <c r="S477" s="32"/>
    </row>
    <row r="478" spans="2:19">
      <c r="B478" s="32"/>
      <c r="C478" s="32"/>
      <c r="D478" s="32"/>
      <c r="E478" s="32"/>
      <c r="F478" s="32"/>
      <c r="G478" s="32"/>
      <c r="H478" s="32"/>
      <c r="I478" s="32"/>
      <c r="J478" s="31"/>
      <c r="K478" s="31"/>
      <c r="L478" s="31"/>
      <c r="M478" s="42"/>
      <c r="N478" s="32"/>
      <c r="O478" s="32"/>
      <c r="P478" s="32"/>
      <c r="Q478" s="32"/>
      <c r="R478" s="32"/>
      <c r="S478" s="32"/>
    </row>
    <row r="479" spans="2:19">
      <c r="B479" s="32"/>
      <c r="C479" s="32"/>
      <c r="D479" s="32"/>
      <c r="E479" s="32"/>
      <c r="F479" s="32"/>
      <c r="G479" s="32"/>
      <c r="H479" s="32"/>
      <c r="I479" s="32"/>
      <c r="J479" s="31"/>
      <c r="K479" s="31"/>
      <c r="L479" s="31"/>
      <c r="M479" s="42"/>
      <c r="N479" s="32"/>
      <c r="O479" s="32"/>
      <c r="P479" s="32"/>
      <c r="Q479" s="32"/>
      <c r="R479" s="32"/>
      <c r="S479" s="32"/>
    </row>
    <row r="480" spans="2:19">
      <c r="B480" s="32"/>
      <c r="C480" s="32"/>
      <c r="D480" s="32"/>
      <c r="E480" s="32"/>
      <c r="F480" s="32"/>
      <c r="G480" s="32"/>
      <c r="H480" s="32"/>
      <c r="I480" s="32"/>
      <c r="J480" s="31"/>
      <c r="K480" s="31"/>
      <c r="L480" s="31"/>
      <c r="M480" s="42"/>
      <c r="N480" s="32"/>
      <c r="O480" s="32"/>
      <c r="P480" s="32"/>
      <c r="Q480" s="32"/>
      <c r="R480" s="32"/>
      <c r="S480" s="32"/>
    </row>
    <row r="481" spans="2:19">
      <c r="B481" s="32"/>
      <c r="C481" s="32"/>
      <c r="D481" s="32"/>
      <c r="E481" s="32"/>
      <c r="F481" s="32"/>
      <c r="G481" s="32"/>
      <c r="H481" s="32"/>
      <c r="I481" s="32"/>
      <c r="J481" s="31"/>
      <c r="K481" s="31"/>
      <c r="L481" s="31"/>
      <c r="M481" s="42"/>
      <c r="N481" s="32"/>
      <c r="O481" s="32"/>
      <c r="P481" s="32"/>
      <c r="Q481" s="32"/>
      <c r="R481" s="32"/>
      <c r="S481" s="32"/>
    </row>
    <row r="482" spans="2:19">
      <c r="B482" s="32"/>
      <c r="C482" s="32"/>
      <c r="D482" s="32"/>
      <c r="E482" s="32"/>
      <c r="F482" s="32"/>
      <c r="G482" s="32"/>
      <c r="H482" s="32"/>
      <c r="I482" s="32"/>
      <c r="J482" s="31"/>
      <c r="K482" s="31"/>
      <c r="L482" s="31"/>
      <c r="M482" s="42"/>
      <c r="N482" s="32"/>
      <c r="O482" s="32"/>
      <c r="P482" s="32"/>
      <c r="Q482" s="32"/>
      <c r="R482" s="32"/>
      <c r="S482" s="32"/>
    </row>
    <row r="483" spans="2:19">
      <c r="B483" s="32"/>
      <c r="C483" s="32"/>
      <c r="D483" s="32"/>
      <c r="E483" s="32"/>
      <c r="F483" s="32"/>
      <c r="G483" s="32"/>
      <c r="H483" s="32"/>
      <c r="I483" s="32"/>
      <c r="J483" s="31"/>
      <c r="K483" s="31"/>
      <c r="L483" s="31"/>
      <c r="M483" s="42"/>
      <c r="N483" s="32"/>
      <c r="O483" s="32"/>
      <c r="P483" s="32"/>
      <c r="Q483" s="32"/>
      <c r="R483" s="32"/>
      <c r="S483" s="32"/>
    </row>
    <row r="484" spans="2:19">
      <c r="B484" s="32"/>
      <c r="C484" s="32"/>
      <c r="D484" s="32"/>
      <c r="E484" s="32"/>
      <c r="F484" s="32"/>
      <c r="G484" s="32"/>
      <c r="H484" s="32"/>
      <c r="I484" s="32"/>
      <c r="J484" s="31"/>
      <c r="K484" s="31"/>
      <c r="L484" s="31"/>
      <c r="M484" s="42"/>
      <c r="N484" s="32"/>
      <c r="O484" s="32"/>
      <c r="P484" s="32"/>
      <c r="Q484" s="32"/>
      <c r="R484" s="32"/>
      <c r="S484" s="32"/>
    </row>
    <row r="485" spans="2:19">
      <c r="B485" s="32"/>
      <c r="C485" s="32"/>
      <c r="D485" s="32"/>
      <c r="E485" s="32"/>
      <c r="F485" s="32"/>
      <c r="G485" s="32"/>
      <c r="H485" s="32"/>
      <c r="I485" s="32"/>
      <c r="J485" s="31"/>
      <c r="K485" s="31"/>
      <c r="L485" s="31"/>
      <c r="M485" s="42"/>
      <c r="N485" s="32"/>
      <c r="O485" s="32"/>
      <c r="P485" s="32"/>
      <c r="Q485" s="32"/>
      <c r="R485" s="32"/>
      <c r="S485" s="32"/>
    </row>
    <row r="486" spans="2:19">
      <c r="B486" s="32"/>
      <c r="C486" s="32"/>
      <c r="D486" s="32"/>
      <c r="E486" s="32"/>
      <c r="F486" s="32"/>
      <c r="G486" s="32"/>
      <c r="H486" s="32"/>
      <c r="I486" s="32"/>
      <c r="J486" s="31"/>
      <c r="K486" s="31"/>
      <c r="L486" s="31"/>
      <c r="M486" s="42"/>
      <c r="N486" s="32"/>
      <c r="O486" s="32"/>
      <c r="P486" s="32"/>
      <c r="Q486" s="32"/>
      <c r="R486" s="32"/>
      <c r="S486" s="32"/>
    </row>
    <row r="487" spans="2:19">
      <c r="B487" s="32"/>
      <c r="C487" s="32"/>
      <c r="D487" s="32"/>
      <c r="E487" s="32"/>
      <c r="F487" s="32"/>
      <c r="G487" s="32"/>
      <c r="H487" s="32"/>
      <c r="I487" s="32"/>
      <c r="J487" s="31"/>
      <c r="K487" s="31"/>
      <c r="L487" s="31"/>
      <c r="M487" s="42"/>
      <c r="N487" s="32"/>
      <c r="O487" s="32"/>
      <c r="P487" s="32"/>
      <c r="Q487" s="32"/>
      <c r="R487" s="32"/>
      <c r="S487" s="32"/>
    </row>
    <row r="488" spans="2:19">
      <c r="B488" s="32"/>
      <c r="C488" s="32"/>
      <c r="D488" s="32"/>
      <c r="E488" s="32"/>
      <c r="F488" s="32"/>
      <c r="G488" s="32"/>
      <c r="H488" s="32"/>
      <c r="I488" s="32"/>
      <c r="J488" s="31"/>
      <c r="K488" s="31"/>
      <c r="L488" s="31"/>
      <c r="M488" s="42"/>
      <c r="N488" s="32"/>
      <c r="O488" s="32"/>
      <c r="P488" s="32"/>
      <c r="Q488" s="32"/>
      <c r="R488" s="32"/>
      <c r="S488" s="32"/>
    </row>
    <row r="489" spans="2:19">
      <c r="B489" s="32"/>
      <c r="C489" s="32"/>
      <c r="D489" s="32"/>
      <c r="E489" s="32"/>
      <c r="F489" s="32"/>
      <c r="G489" s="32"/>
      <c r="H489" s="32"/>
      <c r="I489" s="32"/>
      <c r="J489" s="31"/>
      <c r="K489" s="31"/>
      <c r="L489" s="31"/>
      <c r="M489" s="42"/>
      <c r="N489" s="32"/>
      <c r="O489" s="32"/>
      <c r="P489" s="32"/>
      <c r="Q489" s="32"/>
      <c r="R489" s="32"/>
      <c r="S489" s="32"/>
    </row>
    <row r="490" spans="2:19">
      <c r="B490" s="32"/>
      <c r="C490" s="32"/>
      <c r="D490" s="32"/>
      <c r="E490" s="32"/>
      <c r="F490" s="32"/>
      <c r="G490" s="32"/>
      <c r="H490" s="32"/>
      <c r="I490" s="32"/>
      <c r="J490" s="31"/>
      <c r="K490" s="31"/>
      <c r="L490" s="31"/>
      <c r="M490" s="42"/>
      <c r="N490" s="32"/>
      <c r="O490" s="32"/>
      <c r="P490" s="32"/>
      <c r="Q490" s="32"/>
      <c r="R490" s="32"/>
      <c r="S490" s="32"/>
    </row>
    <row r="491" spans="2:19">
      <c r="B491" s="32"/>
      <c r="C491" s="32"/>
      <c r="D491" s="32"/>
      <c r="E491" s="32"/>
      <c r="F491" s="32"/>
      <c r="G491" s="32"/>
      <c r="H491" s="32"/>
      <c r="I491" s="32"/>
      <c r="J491" s="31"/>
      <c r="K491" s="31"/>
      <c r="L491" s="31"/>
      <c r="M491" s="42"/>
      <c r="N491" s="32"/>
      <c r="O491" s="32"/>
      <c r="P491" s="32"/>
      <c r="Q491" s="32"/>
      <c r="R491" s="32"/>
      <c r="S491" s="32"/>
    </row>
    <row r="492" spans="2:19">
      <c r="B492" s="32"/>
      <c r="C492" s="32"/>
      <c r="D492" s="32"/>
      <c r="E492" s="32"/>
      <c r="F492" s="32"/>
      <c r="G492" s="32"/>
      <c r="H492" s="32"/>
      <c r="I492" s="32"/>
      <c r="J492" s="31"/>
      <c r="K492" s="31"/>
      <c r="L492" s="31"/>
      <c r="M492" s="42"/>
      <c r="N492" s="32"/>
      <c r="O492" s="32"/>
      <c r="P492" s="32"/>
      <c r="Q492" s="32"/>
      <c r="R492" s="32"/>
      <c r="S492" s="32"/>
    </row>
    <row r="493" spans="2:19">
      <c r="B493" s="32"/>
      <c r="C493" s="32"/>
      <c r="D493" s="32"/>
      <c r="E493" s="32"/>
      <c r="F493" s="32"/>
      <c r="G493" s="32"/>
      <c r="H493" s="32"/>
      <c r="I493" s="32"/>
      <c r="J493" s="31"/>
      <c r="K493" s="31"/>
      <c r="L493" s="31"/>
      <c r="M493" s="42"/>
      <c r="N493" s="32"/>
      <c r="O493" s="32"/>
      <c r="P493" s="32"/>
      <c r="Q493" s="32"/>
      <c r="R493" s="32"/>
      <c r="S493" s="32"/>
    </row>
    <row r="494" spans="2:19">
      <c r="B494" s="32"/>
      <c r="C494" s="32"/>
      <c r="D494" s="32"/>
      <c r="E494" s="32"/>
      <c r="F494" s="32"/>
      <c r="G494" s="32"/>
      <c r="H494" s="32"/>
      <c r="I494" s="32"/>
      <c r="J494" s="31"/>
      <c r="K494" s="31"/>
      <c r="L494" s="31"/>
      <c r="M494" s="42"/>
      <c r="N494" s="32"/>
      <c r="O494" s="32"/>
      <c r="P494" s="32"/>
      <c r="Q494" s="32"/>
      <c r="R494" s="32"/>
      <c r="S494" s="32"/>
    </row>
    <row r="495" spans="2:19">
      <c r="B495" s="32"/>
      <c r="C495" s="32"/>
      <c r="D495" s="32"/>
      <c r="E495" s="32"/>
      <c r="F495" s="32"/>
      <c r="G495" s="32"/>
      <c r="H495" s="32"/>
      <c r="I495" s="32"/>
      <c r="J495" s="31"/>
      <c r="K495" s="31"/>
      <c r="L495" s="31"/>
      <c r="M495" s="42"/>
      <c r="N495" s="32"/>
      <c r="O495" s="32"/>
      <c r="P495" s="32"/>
      <c r="Q495" s="32"/>
      <c r="R495" s="32"/>
      <c r="S495" s="32"/>
    </row>
    <row r="496" spans="2:19">
      <c r="B496" s="32"/>
      <c r="C496" s="32"/>
      <c r="D496" s="32"/>
      <c r="E496" s="32"/>
      <c r="F496" s="32"/>
      <c r="G496" s="32"/>
      <c r="H496" s="32"/>
      <c r="I496" s="32"/>
      <c r="J496" s="31"/>
      <c r="K496" s="31"/>
      <c r="L496" s="31"/>
      <c r="M496" s="42"/>
      <c r="N496" s="32"/>
      <c r="O496" s="32"/>
      <c r="P496" s="32"/>
      <c r="Q496" s="32"/>
      <c r="R496" s="32"/>
      <c r="S496" s="32"/>
    </row>
    <row r="497" spans="2:19">
      <c r="B497" s="32"/>
      <c r="C497" s="32"/>
      <c r="D497" s="32"/>
      <c r="E497" s="32"/>
      <c r="F497" s="32"/>
      <c r="G497" s="32"/>
      <c r="H497" s="32"/>
      <c r="I497" s="32"/>
      <c r="J497" s="31"/>
      <c r="K497" s="31"/>
      <c r="L497" s="31"/>
      <c r="M497" s="42"/>
      <c r="N497" s="32"/>
      <c r="O497" s="32"/>
      <c r="P497" s="32"/>
      <c r="Q497" s="32"/>
      <c r="R497" s="32"/>
      <c r="S497" s="32"/>
    </row>
    <row r="498" spans="2:19">
      <c r="B498" s="32"/>
      <c r="C498" s="32"/>
      <c r="D498" s="32"/>
      <c r="E498" s="32"/>
      <c r="F498" s="32"/>
      <c r="G498" s="32"/>
      <c r="H498" s="32"/>
      <c r="I498" s="32"/>
      <c r="J498" s="31"/>
      <c r="K498" s="31"/>
      <c r="L498" s="31"/>
      <c r="M498" s="42"/>
      <c r="N498" s="32"/>
      <c r="O498" s="32"/>
      <c r="P498" s="32"/>
      <c r="Q498" s="32"/>
      <c r="R498" s="32"/>
      <c r="S498" s="32"/>
    </row>
    <row r="499" spans="2:19">
      <c r="B499" s="32"/>
      <c r="C499" s="32"/>
      <c r="D499" s="32"/>
      <c r="E499" s="32"/>
      <c r="F499" s="32"/>
      <c r="G499" s="32"/>
      <c r="H499" s="32"/>
      <c r="I499" s="32"/>
      <c r="J499" s="31"/>
      <c r="K499" s="31"/>
      <c r="L499" s="31"/>
      <c r="M499" s="42"/>
      <c r="N499" s="32"/>
      <c r="O499" s="32"/>
      <c r="P499" s="32"/>
      <c r="Q499" s="32"/>
      <c r="R499" s="32"/>
      <c r="S499" s="32"/>
    </row>
    <row r="500" spans="2:19">
      <c r="B500" s="32"/>
      <c r="C500" s="32"/>
      <c r="D500" s="32"/>
      <c r="E500" s="32"/>
      <c r="F500" s="32"/>
      <c r="G500" s="32"/>
      <c r="H500" s="32"/>
      <c r="I500" s="32"/>
      <c r="J500" s="31"/>
      <c r="K500" s="31"/>
      <c r="L500" s="31"/>
      <c r="M500" s="42"/>
      <c r="N500" s="32"/>
      <c r="O500" s="32"/>
      <c r="P500" s="32"/>
      <c r="Q500" s="32"/>
      <c r="R500" s="32"/>
      <c r="S500" s="32"/>
    </row>
    <row r="501" spans="2:19">
      <c r="B501" s="32"/>
      <c r="C501" s="32"/>
      <c r="D501" s="32"/>
      <c r="E501" s="32"/>
      <c r="F501" s="32"/>
      <c r="G501" s="32"/>
      <c r="H501" s="32"/>
      <c r="I501" s="32"/>
      <c r="J501" s="31"/>
      <c r="K501" s="31"/>
      <c r="L501" s="31"/>
      <c r="M501" s="42"/>
      <c r="N501" s="32"/>
      <c r="O501" s="32"/>
      <c r="P501" s="32"/>
      <c r="Q501" s="32"/>
      <c r="R501" s="32"/>
      <c r="S501" s="32"/>
    </row>
    <row r="502" spans="2:19">
      <c r="B502" s="32"/>
      <c r="C502" s="32"/>
      <c r="D502" s="32"/>
      <c r="E502" s="32"/>
      <c r="F502" s="32"/>
      <c r="G502" s="32"/>
      <c r="H502" s="32"/>
      <c r="I502" s="32"/>
      <c r="J502" s="31"/>
      <c r="K502" s="31"/>
      <c r="L502" s="31"/>
      <c r="M502" s="42"/>
      <c r="N502" s="32"/>
      <c r="O502" s="32"/>
      <c r="P502" s="32"/>
      <c r="Q502" s="32"/>
      <c r="R502" s="32"/>
      <c r="S502" s="32"/>
    </row>
    <row r="503" spans="2:19">
      <c r="B503" s="32"/>
      <c r="C503" s="32"/>
      <c r="D503" s="32"/>
      <c r="E503" s="32"/>
      <c r="F503" s="32"/>
      <c r="G503" s="32"/>
      <c r="H503" s="32"/>
      <c r="I503" s="32"/>
      <c r="J503" s="31"/>
      <c r="K503" s="31"/>
      <c r="L503" s="31"/>
      <c r="M503" s="42"/>
      <c r="N503" s="32"/>
      <c r="O503" s="32"/>
      <c r="P503" s="32"/>
      <c r="Q503" s="32"/>
      <c r="R503" s="32"/>
      <c r="S503" s="32"/>
    </row>
    <row r="504" spans="2:19">
      <c r="B504" s="32"/>
      <c r="C504" s="32"/>
      <c r="D504" s="32"/>
      <c r="E504" s="32"/>
      <c r="F504" s="32"/>
      <c r="G504" s="32"/>
      <c r="H504" s="32"/>
      <c r="I504" s="32"/>
      <c r="J504" s="31"/>
      <c r="K504" s="31"/>
      <c r="L504" s="31"/>
      <c r="M504" s="42"/>
      <c r="N504" s="32"/>
      <c r="O504" s="32"/>
      <c r="P504" s="32"/>
      <c r="Q504" s="32"/>
      <c r="R504" s="32"/>
      <c r="S504" s="32"/>
    </row>
    <row r="505" spans="2:19">
      <c r="B505" s="32"/>
      <c r="C505" s="32"/>
      <c r="D505" s="32"/>
      <c r="E505" s="32"/>
      <c r="F505" s="32"/>
      <c r="G505" s="32"/>
      <c r="H505" s="32"/>
      <c r="I505" s="32"/>
      <c r="J505" s="31"/>
      <c r="K505" s="31"/>
      <c r="L505" s="31"/>
      <c r="M505" s="42"/>
      <c r="N505" s="32"/>
      <c r="O505" s="32"/>
      <c r="P505" s="32"/>
      <c r="Q505" s="32"/>
      <c r="R505" s="32"/>
      <c r="S505" s="32"/>
    </row>
    <row r="506" spans="2:19">
      <c r="B506" s="32"/>
      <c r="C506" s="32"/>
      <c r="D506" s="32"/>
      <c r="E506" s="32"/>
      <c r="F506" s="32"/>
      <c r="G506" s="32"/>
      <c r="H506" s="32"/>
      <c r="I506" s="32"/>
      <c r="J506" s="31"/>
      <c r="K506" s="31"/>
      <c r="L506" s="31"/>
      <c r="M506" s="42"/>
      <c r="N506" s="32"/>
      <c r="O506" s="32"/>
      <c r="P506" s="32"/>
      <c r="Q506" s="32"/>
      <c r="R506" s="32"/>
      <c r="S506" s="32"/>
    </row>
    <row r="507" spans="2:19">
      <c r="B507" s="32"/>
      <c r="C507" s="32"/>
      <c r="D507" s="32"/>
      <c r="E507" s="32"/>
      <c r="F507" s="32"/>
      <c r="G507" s="32"/>
      <c r="H507" s="32"/>
      <c r="I507" s="32"/>
      <c r="J507" s="31"/>
      <c r="K507" s="31"/>
      <c r="L507" s="31"/>
      <c r="M507" s="42"/>
      <c r="N507" s="32"/>
      <c r="O507" s="32"/>
      <c r="P507" s="32"/>
      <c r="Q507" s="32"/>
      <c r="R507" s="32"/>
      <c r="S507" s="32"/>
    </row>
    <row r="508" spans="2:19">
      <c r="B508" s="32"/>
      <c r="C508" s="32"/>
      <c r="D508" s="32"/>
      <c r="E508" s="32"/>
      <c r="F508" s="32"/>
      <c r="G508" s="32"/>
      <c r="H508" s="32"/>
      <c r="I508" s="32"/>
      <c r="J508" s="31"/>
      <c r="K508" s="31"/>
      <c r="L508" s="31"/>
      <c r="M508" s="42"/>
      <c r="N508" s="32"/>
      <c r="O508" s="32"/>
      <c r="P508" s="32"/>
      <c r="Q508" s="32"/>
      <c r="R508" s="32"/>
      <c r="S508" s="32"/>
    </row>
    <row r="509" spans="2:19">
      <c r="B509" s="32"/>
      <c r="C509" s="32"/>
      <c r="D509" s="32"/>
      <c r="E509" s="32"/>
      <c r="F509" s="32"/>
      <c r="G509" s="32"/>
      <c r="H509" s="32"/>
      <c r="I509" s="32"/>
      <c r="J509" s="31"/>
      <c r="K509" s="31"/>
      <c r="L509" s="31"/>
      <c r="M509" s="42"/>
      <c r="N509" s="32"/>
      <c r="O509" s="32"/>
      <c r="P509" s="32"/>
      <c r="Q509" s="32"/>
      <c r="R509" s="32"/>
      <c r="S509" s="32"/>
    </row>
    <row r="510" spans="2:19">
      <c r="B510" s="32"/>
      <c r="C510" s="32"/>
      <c r="D510" s="32"/>
      <c r="E510" s="32"/>
      <c r="F510" s="32"/>
      <c r="G510" s="32"/>
      <c r="H510" s="32"/>
      <c r="I510" s="32"/>
      <c r="J510" s="31"/>
      <c r="K510" s="31"/>
      <c r="L510" s="31"/>
      <c r="M510" s="42"/>
      <c r="N510" s="32"/>
      <c r="O510" s="32"/>
      <c r="P510" s="32"/>
      <c r="Q510" s="32"/>
      <c r="R510" s="32"/>
      <c r="S510" s="32"/>
    </row>
    <row r="511" spans="2:19">
      <c r="B511" s="32"/>
      <c r="C511" s="32"/>
      <c r="D511" s="32"/>
      <c r="E511" s="32"/>
      <c r="F511" s="32"/>
      <c r="G511" s="32"/>
      <c r="H511" s="32"/>
      <c r="I511" s="32"/>
      <c r="J511" s="31"/>
      <c r="K511" s="31"/>
      <c r="L511" s="31"/>
      <c r="M511" s="42"/>
      <c r="N511" s="32"/>
      <c r="O511" s="32"/>
      <c r="P511" s="32"/>
      <c r="Q511" s="32"/>
      <c r="R511" s="32"/>
      <c r="S511" s="32"/>
    </row>
    <row r="512" spans="2:19">
      <c r="B512" s="32"/>
      <c r="C512" s="32"/>
      <c r="D512" s="32"/>
      <c r="E512" s="32"/>
      <c r="F512" s="32"/>
      <c r="G512" s="32"/>
      <c r="H512" s="32"/>
      <c r="I512" s="32"/>
      <c r="J512" s="31"/>
      <c r="K512" s="31"/>
      <c r="L512" s="31"/>
      <c r="M512" s="42"/>
      <c r="N512" s="32"/>
      <c r="O512" s="32"/>
      <c r="P512" s="32"/>
      <c r="Q512" s="32"/>
      <c r="R512" s="32"/>
      <c r="S512" s="32"/>
    </row>
    <row r="513" spans="2:19">
      <c r="B513" s="32"/>
      <c r="C513" s="32"/>
      <c r="D513" s="32"/>
      <c r="E513" s="32"/>
      <c r="F513" s="32"/>
      <c r="G513" s="32"/>
      <c r="H513" s="32"/>
      <c r="I513" s="32"/>
      <c r="J513" s="31"/>
      <c r="K513" s="31"/>
      <c r="L513" s="31"/>
      <c r="M513" s="42"/>
      <c r="N513" s="32"/>
      <c r="O513" s="32"/>
      <c r="P513" s="32"/>
      <c r="Q513" s="32"/>
      <c r="R513" s="32"/>
      <c r="S513" s="32"/>
    </row>
    <row r="514" spans="2:19">
      <c r="B514" s="32"/>
      <c r="C514" s="32"/>
      <c r="D514" s="32"/>
      <c r="E514" s="32"/>
      <c r="F514" s="32"/>
      <c r="G514" s="32"/>
      <c r="H514" s="32"/>
      <c r="I514" s="32"/>
      <c r="J514" s="31"/>
      <c r="K514" s="31"/>
      <c r="L514" s="31"/>
      <c r="M514" s="42"/>
      <c r="N514" s="32"/>
      <c r="O514" s="32"/>
      <c r="P514" s="32"/>
      <c r="Q514" s="32"/>
      <c r="R514" s="32"/>
      <c r="S514" s="32"/>
    </row>
    <row r="515" spans="2:19">
      <c r="B515" s="32"/>
      <c r="C515" s="32"/>
      <c r="D515" s="32"/>
      <c r="E515" s="32"/>
      <c r="F515" s="32"/>
      <c r="G515" s="32"/>
      <c r="H515" s="32"/>
      <c r="I515" s="32"/>
      <c r="J515" s="31"/>
      <c r="K515" s="31"/>
      <c r="L515" s="31"/>
      <c r="M515" s="42"/>
      <c r="N515" s="32"/>
      <c r="O515" s="32"/>
      <c r="P515" s="32"/>
      <c r="Q515" s="32"/>
      <c r="R515" s="32"/>
      <c r="S515" s="32"/>
    </row>
    <row r="516" spans="2:19">
      <c r="B516" s="32"/>
      <c r="C516" s="32"/>
      <c r="D516" s="32"/>
      <c r="E516" s="32"/>
      <c r="F516" s="32"/>
      <c r="G516" s="32"/>
      <c r="H516" s="32"/>
      <c r="I516" s="32"/>
      <c r="J516" s="31"/>
      <c r="K516" s="31"/>
      <c r="L516" s="31"/>
      <c r="M516" s="42"/>
      <c r="N516" s="32"/>
      <c r="O516" s="32"/>
      <c r="P516" s="32"/>
      <c r="Q516" s="32"/>
      <c r="R516" s="32"/>
      <c r="S516" s="32"/>
    </row>
    <row r="517" spans="2:19">
      <c r="B517" s="32"/>
      <c r="C517" s="32"/>
      <c r="D517" s="32"/>
      <c r="E517" s="32"/>
      <c r="F517" s="32"/>
      <c r="G517" s="32"/>
      <c r="H517" s="32"/>
      <c r="I517" s="32"/>
      <c r="J517" s="31"/>
      <c r="K517" s="31"/>
      <c r="L517" s="31"/>
      <c r="M517" s="42"/>
      <c r="N517" s="32"/>
      <c r="O517" s="32"/>
      <c r="P517" s="32"/>
      <c r="Q517" s="32"/>
      <c r="R517" s="32"/>
      <c r="S517" s="32"/>
    </row>
    <row r="518" spans="2:19">
      <c r="B518" s="32"/>
      <c r="C518" s="32"/>
      <c r="D518" s="32"/>
      <c r="E518" s="32"/>
      <c r="F518" s="32"/>
      <c r="G518" s="32"/>
      <c r="H518" s="32"/>
      <c r="I518" s="32"/>
      <c r="J518" s="31"/>
      <c r="K518" s="31"/>
      <c r="L518" s="31"/>
      <c r="M518" s="42"/>
      <c r="N518" s="32"/>
      <c r="O518" s="32"/>
      <c r="P518" s="32"/>
      <c r="Q518" s="32"/>
      <c r="R518" s="32"/>
      <c r="S518" s="32"/>
    </row>
    <row r="519" spans="2:19">
      <c r="B519" s="32"/>
      <c r="C519" s="32"/>
      <c r="D519" s="32"/>
      <c r="E519" s="32"/>
      <c r="F519" s="32"/>
      <c r="G519" s="32"/>
      <c r="H519" s="32"/>
      <c r="I519" s="32"/>
      <c r="J519" s="31"/>
      <c r="K519" s="31"/>
      <c r="L519" s="31"/>
      <c r="M519" s="42"/>
      <c r="N519" s="32"/>
      <c r="O519" s="32"/>
      <c r="P519" s="32"/>
      <c r="Q519" s="32"/>
      <c r="R519" s="32"/>
      <c r="S519" s="32"/>
    </row>
    <row r="520" spans="2:19">
      <c r="B520" s="32"/>
      <c r="C520" s="32"/>
      <c r="D520" s="32"/>
      <c r="E520" s="32"/>
      <c r="F520" s="32"/>
      <c r="G520" s="32"/>
      <c r="H520" s="32"/>
      <c r="I520" s="32"/>
      <c r="J520" s="31"/>
      <c r="K520" s="31"/>
      <c r="L520" s="31"/>
      <c r="M520" s="42"/>
      <c r="N520" s="32"/>
      <c r="O520" s="32"/>
      <c r="P520" s="32"/>
      <c r="Q520" s="32"/>
      <c r="R520" s="32"/>
      <c r="S520" s="32"/>
    </row>
    <row r="521" spans="2:19">
      <c r="B521" s="32"/>
      <c r="C521" s="32"/>
      <c r="D521" s="32"/>
      <c r="E521" s="32"/>
      <c r="F521" s="32"/>
      <c r="G521" s="32"/>
      <c r="H521" s="32"/>
      <c r="I521" s="32"/>
      <c r="J521" s="31"/>
      <c r="K521" s="31"/>
      <c r="L521" s="31"/>
      <c r="M521" s="42"/>
      <c r="N521" s="32"/>
      <c r="O521" s="32"/>
      <c r="P521" s="32"/>
      <c r="Q521" s="32"/>
      <c r="R521" s="32"/>
      <c r="S521" s="32"/>
    </row>
    <row r="522" spans="2:19">
      <c r="B522" s="32"/>
      <c r="C522" s="32"/>
      <c r="D522" s="32"/>
      <c r="E522" s="32"/>
      <c r="F522" s="32"/>
      <c r="G522" s="32"/>
      <c r="H522" s="32"/>
      <c r="I522" s="32"/>
      <c r="J522" s="31"/>
      <c r="K522" s="31"/>
      <c r="L522" s="31"/>
      <c r="M522" s="42"/>
      <c r="N522" s="32"/>
      <c r="O522" s="32"/>
      <c r="P522" s="32"/>
      <c r="Q522" s="32"/>
      <c r="R522" s="32"/>
      <c r="S522" s="32"/>
    </row>
    <row r="523" spans="2:19">
      <c r="B523" s="32"/>
      <c r="C523" s="32"/>
      <c r="D523" s="32"/>
      <c r="E523" s="32"/>
      <c r="F523" s="32"/>
      <c r="G523" s="32"/>
      <c r="H523" s="32"/>
      <c r="I523" s="32"/>
      <c r="J523" s="31"/>
      <c r="K523" s="31"/>
      <c r="L523" s="31"/>
      <c r="M523" s="42"/>
      <c r="N523" s="32"/>
      <c r="O523" s="32"/>
      <c r="P523" s="32"/>
      <c r="Q523" s="32"/>
      <c r="R523" s="32"/>
      <c r="S523" s="32"/>
    </row>
    <row r="524" spans="2:19">
      <c r="B524" s="32"/>
      <c r="C524" s="32"/>
      <c r="D524" s="32"/>
      <c r="E524" s="32"/>
      <c r="F524" s="32"/>
      <c r="G524" s="32"/>
      <c r="H524" s="32"/>
      <c r="I524" s="32"/>
      <c r="J524" s="31"/>
      <c r="K524" s="31"/>
      <c r="L524" s="31"/>
      <c r="M524" s="42"/>
      <c r="N524" s="32"/>
      <c r="O524" s="32"/>
      <c r="P524" s="32"/>
      <c r="Q524" s="32"/>
      <c r="R524" s="32"/>
      <c r="S524" s="32"/>
    </row>
    <row r="525" spans="2:19">
      <c r="B525" s="32"/>
      <c r="C525" s="32"/>
      <c r="D525" s="32"/>
      <c r="E525" s="32"/>
      <c r="F525" s="32"/>
      <c r="G525" s="32"/>
      <c r="H525" s="32"/>
      <c r="I525" s="32"/>
      <c r="J525" s="31"/>
      <c r="K525" s="31"/>
      <c r="L525" s="31"/>
      <c r="M525" s="42"/>
      <c r="N525" s="32"/>
      <c r="O525" s="32"/>
      <c r="P525" s="32"/>
      <c r="Q525" s="32"/>
      <c r="R525" s="32"/>
      <c r="S525" s="32"/>
    </row>
    <row r="526" spans="2:19">
      <c r="B526" s="32"/>
      <c r="C526" s="32"/>
      <c r="D526" s="32"/>
      <c r="E526" s="32"/>
      <c r="F526" s="32"/>
      <c r="G526" s="32"/>
      <c r="H526" s="32"/>
      <c r="I526" s="32"/>
      <c r="J526" s="31"/>
      <c r="K526" s="31"/>
      <c r="L526" s="31"/>
      <c r="M526" s="42"/>
      <c r="N526" s="32"/>
      <c r="O526" s="32"/>
      <c r="P526" s="32"/>
      <c r="Q526" s="32"/>
      <c r="R526" s="32"/>
      <c r="S526" s="32"/>
    </row>
    <row r="527" spans="2:19">
      <c r="B527" s="32"/>
      <c r="C527" s="32"/>
      <c r="D527" s="32"/>
      <c r="E527" s="32"/>
      <c r="F527" s="32"/>
      <c r="G527" s="32"/>
      <c r="H527" s="32"/>
      <c r="I527" s="32"/>
      <c r="J527" s="31"/>
      <c r="K527" s="31"/>
      <c r="L527" s="31"/>
      <c r="M527" s="42"/>
      <c r="N527" s="32"/>
      <c r="O527" s="32"/>
      <c r="P527" s="32"/>
      <c r="Q527" s="32"/>
      <c r="R527" s="32"/>
      <c r="S527" s="32"/>
    </row>
    <row r="528" spans="2:19">
      <c r="B528" s="32"/>
      <c r="C528" s="32"/>
      <c r="D528" s="32"/>
      <c r="E528" s="32"/>
      <c r="F528" s="32"/>
      <c r="G528" s="32"/>
      <c r="H528" s="32"/>
      <c r="I528" s="32"/>
      <c r="J528" s="31"/>
      <c r="K528" s="31"/>
      <c r="L528" s="31"/>
      <c r="M528" s="42"/>
      <c r="N528" s="32"/>
      <c r="O528" s="32"/>
      <c r="P528" s="32"/>
      <c r="Q528" s="32"/>
      <c r="R528" s="32"/>
      <c r="S528" s="32"/>
    </row>
    <row r="529" spans="2:19">
      <c r="B529" s="32"/>
      <c r="C529" s="32"/>
      <c r="D529" s="32"/>
      <c r="E529" s="32"/>
      <c r="F529" s="32"/>
      <c r="G529" s="32"/>
      <c r="H529" s="32"/>
      <c r="I529" s="32"/>
      <c r="J529" s="31"/>
      <c r="K529" s="31"/>
      <c r="L529" s="31"/>
      <c r="M529" s="42"/>
      <c r="N529" s="32"/>
      <c r="O529" s="32"/>
      <c r="P529" s="32"/>
      <c r="Q529" s="32"/>
      <c r="R529" s="32"/>
      <c r="S529" s="32"/>
    </row>
    <row r="530" spans="2:19">
      <c r="B530" s="32"/>
      <c r="C530" s="32"/>
      <c r="D530" s="32"/>
      <c r="E530" s="32"/>
      <c r="F530" s="32"/>
      <c r="G530" s="32"/>
      <c r="H530" s="32"/>
      <c r="I530" s="32"/>
      <c r="J530" s="31"/>
      <c r="K530" s="31"/>
      <c r="L530" s="31"/>
      <c r="M530" s="42"/>
      <c r="N530" s="32"/>
      <c r="O530" s="32"/>
      <c r="P530" s="32"/>
      <c r="Q530" s="32"/>
      <c r="R530" s="32"/>
      <c r="S530" s="32"/>
    </row>
    <row r="531" spans="2:19">
      <c r="B531" s="32"/>
      <c r="C531" s="32"/>
      <c r="D531" s="32"/>
      <c r="E531" s="32"/>
      <c r="F531" s="32"/>
      <c r="G531" s="32"/>
      <c r="H531" s="32"/>
      <c r="I531" s="32"/>
      <c r="J531" s="31"/>
      <c r="K531" s="31"/>
      <c r="L531" s="31"/>
      <c r="M531" s="42"/>
      <c r="N531" s="32"/>
      <c r="O531" s="32"/>
      <c r="P531" s="32"/>
      <c r="Q531" s="32"/>
      <c r="R531" s="32"/>
      <c r="S531" s="32"/>
    </row>
    <row r="532" spans="2:19">
      <c r="B532" s="32"/>
      <c r="C532" s="32"/>
      <c r="D532" s="32"/>
      <c r="E532" s="32"/>
      <c r="F532" s="32"/>
      <c r="G532" s="32"/>
      <c r="H532" s="32"/>
      <c r="I532" s="32"/>
      <c r="J532" s="31"/>
      <c r="K532" s="31"/>
      <c r="L532" s="31"/>
      <c r="M532" s="42"/>
      <c r="N532" s="32"/>
      <c r="O532" s="32"/>
      <c r="P532" s="32"/>
      <c r="Q532" s="32"/>
      <c r="R532" s="32"/>
      <c r="S532" s="32"/>
    </row>
    <row r="533" spans="2:19">
      <c r="B533" s="32"/>
      <c r="C533" s="32"/>
      <c r="D533" s="32"/>
      <c r="E533" s="32"/>
      <c r="F533" s="32"/>
      <c r="G533" s="32"/>
      <c r="H533" s="32"/>
      <c r="I533" s="32"/>
      <c r="J533" s="31"/>
      <c r="K533" s="31"/>
      <c r="L533" s="31"/>
      <c r="M533" s="42"/>
      <c r="N533" s="32"/>
      <c r="O533" s="32"/>
      <c r="P533" s="32"/>
      <c r="Q533" s="32"/>
      <c r="R533" s="32"/>
      <c r="S533" s="32"/>
    </row>
    <row r="534" spans="2:19">
      <c r="B534" s="32"/>
      <c r="C534" s="32"/>
      <c r="D534" s="32"/>
      <c r="E534" s="32"/>
      <c r="F534" s="32"/>
      <c r="G534" s="32"/>
      <c r="H534" s="32"/>
      <c r="I534" s="32"/>
      <c r="J534" s="31"/>
      <c r="K534" s="31"/>
      <c r="L534" s="31"/>
      <c r="M534" s="42"/>
      <c r="N534" s="32"/>
      <c r="O534" s="32"/>
      <c r="P534" s="32"/>
      <c r="Q534" s="32"/>
      <c r="R534" s="32"/>
      <c r="S534" s="32"/>
    </row>
    <row r="535" spans="2:19">
      <c r="B535" s="32"/>
      <c r="C535" s="32"/>
      <c r="D535" s="32"/>
      <c r="E535" s="32"/>
      <c r="F535" s="32"/>
      <c r="G535" s="32"/>
      <c r="H535" s="32"/>
      <c r="I535" s="32"/>
      <c r="J535" s="31"/>
      <c r="K535" s="31"/>
      <c r="L535" s="31"/>
      <c r="M535" s="42"/>
      <c r="N535" s="32"/>
      <c r="O535" s="32"/>
      <c r="P535" s="32"/>
      <c r="Q535" s="32"/>
      <c r="R535" s="32"/>
      <c r="S535" s="32"/>
    </row>
    <row r="536" spans="2:19">
      <c r="B536" s="32"/>
      <c r="C536" s="32"/>
      <c r="D536" s="32"/>
      <c r="E536" s="32"/>
      <c r="F536" s="32"/>
      <c r="G536" s="32"/>
      <c r="H536" s="32"/>
      <c r="I536" s="32"/>
      <c r="J536" s="31"/>
      <c r="K536" s="31"/>
      <c r="L536" s="31"/>
      <c r="M536" s="42"/>
      <c r="N536" s="32"/>
      <c r="O536" s="32"/>
      <c r="P536" s="32"/>
      <c r="Q536" s="32"/>
      <c r="R536" s="32"/>
      <c r="S536" s="32"/>
    </row>
    <row r="537" spans="2:19">
      <c r="B537" s="32"/>
      <c r="C537" s="32"/>
      <c r="D537" s="32"/>
      <c r="E537" s="32"/>
      <c r="F537" s="32"/>
      <c r="G537" s="32"/>
      <c r="H537" s="32"/>
      <c r="I537" s="32"/>
      <c r="J537" s="31"/>
      <c r="K537" s="31"/>
      <c r="L537" s="31"/>
      <c r="M537" s="42"/>
      <c r="N537" s="32"/>
      <c r="O537" s="32"/>
      <c r="P537" s="32"/>
      <c r="Q537" s="32"/>
      <c r="R537" s="32"/>
      <c r="S537" s="32"/>
    </row>
    <row r="538" spans="2:19">
      <c r="B538" s="32"/>
      <c r="C538" s="32"/>
      <c r="D538" s="32"/>
      <c r="E538" s="32"/>
      <c r="F538" s="32"/>
      <c r="G538" s="32"/>
      <c r="H538" s="32"/>
      <c r="I538" s="32"/>
      <c r="J538" s="31"/>
      <c r="K538" s="31"/>
      <c r="L538" s="31"/>
      <c r="M538" s="42"/>
      <c r="N538" s="32"/>
      <c r="O538" s="32"/>
      <c r="P538" s="32"/>
      <c r="Q538" s="32"/>
      <c r="R538" s="32"/>
      <c r="S538" s="32"/>
    </row>
    <row r="539" spans="2:19">
      <c r="B539" s="32"/>
      <c r="C539" s="32"/>
      <c r="D539" s="32"/>
      <c r="E539" s="32"/>
      <c r="F539" s="32"/>
      <c r="G539" s="32"/>
      <c r="H539" s="32"/>
      <c r="I539" s="32"/>
      <c r="J539" s="31"/>
      <c r="K539" s="31"/>
      <c r="L539" s="31"/>
      <c r="M539" s="42"/>
      <c r="N539" s="32"/>
      <c r="O539" s="32"/>
      <c r="P539" s="32"/>
      <c r="Q539" s="32"/>
      <c r="R539" s="32"/>
      <c r="S539" s="32"/>
    </row>
    <row r="540" spans="2:19">
      <c r="B540" s="32"/>
      <c r="C540" s="32"/>
      <c r="D540" s="32"/>
      <c r="E540" s="32"/>
      <c r="F540" s="32"/>
      <c r="G540" s="32"/>
      <c r="H540" s="32"/>
      <c r="I540" s="32"/>
      <c r="J540" s="31"/>
      <c r="K540" s="31"/>
      <c r="L540" s="31"/>
      <c r="M540" s="42"/>
      <c r="N540" s="32"/>
      <c r="O540" s="32"/>
      <c r="P540" s="32"/>
      <c r="Q540" s="32"/>
      <c r="R540" s="32"/>
      <c r="S540" s="32"/>
    </row>
    <row r="541" spans="2:19">
      <c r="B541" s="32"/>
      <c r="C541" s="32"/>
      <c r="D541" s="32"/>
      <c r="E541" s="32"/>
      <c r="F541" s="32"/>
      <c r="G541" s="32"/>
      <c r="H541" s="32"/>
      <c r="I541" s="32"/>
      <c r="J541" s="31"/>
      <c r="K541" s="31"/>
      <c r="L541" s="31"/>
      <c r="M541" s="42"/>
      <c r="N541" s="32"/>
      <c r="O541" s="32"/>
      <c r="P541" s="32"/>
      <c r="Q541" s="32"/>
      <c r="R541" s="32"/>
      <c r="S541" s="32"/>
    </row>
    <row r="542" spans="2:19">
      <c r="B542" s="32"/>
      <c r="C542" s="32"/>
      <c r="D542" s="32"/>
      <c r="E542" s="32"/>
      <c r="F542" s="32"/>
      <c r="G542" s="32"/>
      <c r="H542" s="32"/>
      <c r="I542" s="32"/>
      <c r="J542" s="31"/>
      <c r="K542" s="31"/>
      <c r="L542" s="31"/>
      <c r="M542" s="42"/>
      <c r="N542" s="32"/>
      <c r="O542" s="32"/>
      <c r="P542" s="32"/>
      <c r="Q542" s="32"/>
      <c r="R542" s="32"/>
      <c r="S542" s="32"/>
    </row>
    <row r="543" spans="2:19">
      <c r="B543" s="32"/>
      <c r="C543" s="32"/>
      <c r="D543" s="32"/>
      <c r="E543" s="32"/>
      <c r="F543" s="32"/>
      <c r="G543" s="32"/>
      <c r="H543" s="32"/>
      <c r="I543" s="32"/>
      <c r="J543" s="31"/>
      <c r="K543" s="31"/>
      <c r="L543" s="31"/>
      <c r="M543" s="42"/>
      <c r="N543" s="32"/>
      <c r="O543" s="32"/>
      <c r="P543" s="32"/>
      <c r="Q543" s="32"/>
      <c r="R543" s="32"/>
      <c r="S543" s="32"/>
    </row>
    <row r="544" spans="2:19">
      <c r="B544" s="32"/>
      <c r="C544" s="32"/>
      <c r="D544" s="32"/>
      <c r="E544" s="32"/>
      <c r="F544" s="32"/>
      <c r="G544" s="32"/>
      <c r="H544" s="32"/>
      <c r="I544" s="32"/>
      <c r="J544" s="31"/>
      <c r="K544" s="31"/>
      <c r="L544" s="31"/>
      <c r="M544" s="42"/>
      <c r="N544" s="32"/>
      <c r="O544" s="32"/>
      <c r="P544" s="32"/>
      <c r="Q544" s="32"/>
      <c r="R544" s="32"/>
      <c r="S544" s="32"/>
    </row>
    <row r="545" spans="2:19">
      <c r="B545" s="32"/>
      <c r="C545" s="32"/>
      <c r="D545" s="32"/>
      <c r="E545" s="32"/>
      <c r="F545" s="32"/>
      <c r="G545" s="32"/>
      <c r="H545" s="32"/>
      <c r="I545" s="32"/>
      <c r="J545" s="31"/>
      <c r="K545" s="31"/>
      <c r="L545" s="31"/>
      <c r="M545" s="42"/>
      <c r="N545" s="32"/>
      <c r="O545" s="32"/>
      <c r="P545" s="32"/>
      <c r="Q545" s="32"/>
      <c r="R545" s="32"/>
      <c r="S545" s="32"/>
    </row>
    <row r="546" spans="2:19">
      <c r="B546" s="32"/>
      <c r="C546" s="32"/>
      <c r="D546" s="32"/>
      <c r="E546" s="32"/>
      <c r="F546" s="32"/>
      <c r="G546" s="32"/>
      <c r="H546" s="32"/>
      <c r="I546" s="32"/>
      <c r="J546" s="31"/>
      <c r="K546" s="31"/>
      <c r="L546" s="31"/>
      <c r="M546" s="42"/>
      <c r="N546" s="32"/>
      <c r="O546" s="32"/>
      <c r="P546" s="32"/>
      <c r="Q546" s="32"/>
      <c r="R546" s="32"/>
      <c r="S546" s="32"/>
    </row>
    <row r="547" spans="2:19">
      <c r="B547" s="32"/>
      <c r="C547" s="32"/>
      <c r="D547" s="32"/>
      <c r="E547" s="32"/>
      <c r="F547" s="32"/>
      <c r="G547" s="32"/>
      <c r="H547" s="32"/>
      <c r="I547" s="32"/>
      <c r="J547" s="31"/>
      <c r="K547" s="31"/>
      <c r="L547" s="31"/>
      <c r="M547" s="42"/>
      <c r="N547" s="32"/>
      <c r="O547" s="32"/>
      <c r="P547" s="32"/>
      <c r="Q547" s="32"/>
      <c r="R547" s="32"/>
      <c r="S547" s="32"/>
    </row>
    <row r="548" spans="2:19">
      <c r="B548" s="32"/>
      <c r="C548" s="32"/>
      <c r="D548" s="32"/>
      <c r="E548" s="32"/>
      <c r="F548" s="32"/>
      <c r="G548" s="32"/>
      <c r="H548" s="32"/>
      <c r="I548" s="32"/>
      <c r="J548" s="31"/>
      <c r="K548" s="31"/>
      <c r="L548" s="31"/>
      <c r="M548" s="42"/>
      <c r="N548" s="32"/>
      <c r="O548" s="32"/>
      <c r="P548" s="32"/>
      <c r="Q548" s="32"/>
      <c r="R548" s="32"/>
      <c r="S548" s="32"/>
    </row>
    <row r="549" spans="2:19">
      <c r="B549" s="32"/>
      <c r="C549" s="32"/>
      <c r="D549" s="32"/>
      <c r="E549" s="32"/>
      <c r="F549" s="32"/>
      <c r="G549" s="32"/>
      <c r="H549" s="32"/>
      <c r="I549" s="32"/>
      <c r="J549" s="31"/>
      <c r="K549" s="31"/>
      <c r="L549" s="31"/>
      <c r="M549" s="42"/>
      <c r="N549" s="32"/>
      <c r="O549" s="32"/>
      <c r="P549" s="32"/>
      <c r="Q549" s="32"/>
      <c r="R549" s="32"/>
      <c r="S549" s="32"/>
    </row>
    <row r="550" spans="2:19">
      <c r="B550" s="32"/>
      <c r="C550" s="32"/>
      <c r="D550" s="32"/>
      <c r="E550" s="32"/>
      <c r="F550" s="32"/>
      <c r="G550" s="32"/>
      <c r="H550" s="32"/>
      <c r="I550" s="32"/>
      <c r="J550" s="31"/>
      <c r="K550" s="31"/>
      <c r="L550" s="31"/>
      <c r="M550" s="42"/>
      <c r="N550" s="32"/>
      <c r="O550" s="32"/>
      <c r="P550" s="32"/>
      <c r="Q550" s="32"/>
      <c r="R550" s="32"/>
      <c r="S550" s="32"/>
    </row>
    <row r="551" spans="2:19">
      <c r="B551" s="32"/>
      <c r="C551" s="32"/>
      <c r="D551" s="32"/>
      <c r="E551" s="32"/>
      <c r="F551" s="32"/>
      <c r="G551" s="32"/>
      <c r="H551" s="32"/>
      <c r="I551" s="32"/>
      <c r="J551" s="31"/>
      <c r="K551" s="31"/>
      <c r="L551" s="31"/>
      <c r="M551" s="42"/>
      <c r="N551" s="32"/>
      <c r="O551" s="32"/>
      <c r="P551" s="32"/>
      <c r="Q551" s="32"/>
      <c r="R551" s="32"/>
      <c r="S551" s="32"/>
    </row>
    <row r="552" spans="2:19">
      <c r="B552" s="32"/>
      <c r="C552" s="32"/>
      <c r="D552" s="32"/>
      <c r="E552" s="32"/>
      <c r="F552" s="32"/>
      <c r="G552" s="32"/>
      <c r="H552" s="32"/>
      <c r="I552" s="32"/>
      <c r="J552" s="31"/>
      <c r="K552" s="31"/>
      <c r="L552" s="31"/>
      <c r="M552" s="42"/>
      <c r="N552" s="32"/>
      <c r="O552" s="32"/>
      <c r="P552" s="32"/>
      <c r="Q552" s="32"/>
      <c r="R552" s="32"/>
      <c r="S552" s="32"/>
    </row>
    <row r="553" spans="2:19">
      <c r="B553" s="32"/>
      <c r="C553" s="32"/>
      <c r="D553" s="32"/>
      <c r="E553" s="32"/>
      <c r="F553" s="32"/>
      <c r="G553" s="32"/>
      <c r="H553" s="32"/>
      <c r="I553" s="32"/>
      <c r="J553" s="31"/>
      <c r="K553" s="31"/>
      <c r="L553" s="31"/>
      <c r="M553" s="42"/>
      <c r="N553" s="32"/>
      <c r="O553" s="32"/>
      <c r="P553" s="32"/>
      <c r="Q553" s="32"/>
      <c r="R553" s="32"/>
      <c r="S553" s="32"/>
    </row>
    <row r="554" spans="2:19">
      <c r="B554" s="32"/>
      <c r="C554" s="32"/>
      <c r="D554" s="32"/>
      <c r="E554" s="32"/>
      <c r="F554" s="32"/>
      <c r="G554" s="32"/>
      <c r="H554" s="32"/>
      <c r="I554" s="32"/>
      <c r="J554" s="31"/>
      <c r="K554" s="31"/>
      <c r="L554" s="31"/>
      <c r="M554" s="42"/>
      <c r="N554" s="32"/>
      <c r="O554" s="32"/>
      <c r="P554" s="32"/>
      <c r="Q554" s="32"/>
      <c r="R554" s="32"/>
      <c r="S554" s="32"/>
    </row>
    <row r="555" spans="2:19">
      <c r="B555" s="32"/>
      <c r="C555" s="32"/>
      <c r="D555" s="32"/>
      <c r="E555" s="32"/>
      <c r="F555" s="32"/>
      <c r="G555" s="32"/>
      <c r="H555" s="32"/>
      <c r="I555" s="32"/>
      <c r="J555" s="31"/>
      <c r="K555" s="31"/>
      <c r="L555" s="31"/>
      <c r="M555" s="42"/>
      <c r="N555" s="32"/>
      <c r="O555" s="32"/>
      <c r="P555" s="32"/>
      <c r="Q555" s="32"/>
      <c r="R555" s="32"/>
      <c r="S555" s="32"/>
    </row>
    <row r="556" spans="2:19">
      <c r="B556" s="32"/>
      <c r="C556" s="32"/>
      <c r="D556" s="32"/>
      <c r="E556" s="32"/>
      <c r="F556" s="32"/>
      <c r="G556" s="32"/>
      <c r="H556" s="32"/>
      <c r="I556" s="32"/>
      <c r="J556" s="31"/>
      <c r="K556" s="31"/>
      <c r="L556" s="31"/>
      <c r="M556" s="42"/>
      <c r="N556" s="32"/>
      <c r="O556" s="32"/>
      <c r="P556" s="32"/>
      <c r="Q556" s="32"/>
      <c r="R556" s="32"/>
      <c r="S556" s="32"/>
    </row>
    <row r="557" spans="2:19">
      <c r="B557" s="32"/>
      <c r="C557" s="32"/>
      <c r="D557" s="32"/>
      <c r="E557" s="32"/>
      <c r="F557" s="32"/>
      <c r="G557" s="32"/>
      <c r="H557" s="32"/>
      <c r="I557" s="32"/>
      <c r="J557" s="31"/>
      <c r="K557" s="31"/>
      <c r="L557" s="31"/>
      <c r="M557" s="42"/>
      <c r="N557" s="32"/>
      <c r="O557" s="32"/>
      <c r="P557" s="32"/>
      <c r="Q557" s="32"/>
      <c r="R557" s="32"/>
      <c r="S557" s="32"/>
    </row>
    <row r="558" spans="2:19">
      <c r="B558" s="32"/>
      <c r="C558" s="32"/>
      <c r="D558" s="32"/>
      <c r="E558" s="32"/>
      <c r="F558" s="32"/>
      <c r="G558" s="32"/>
      <c r="H558" s="32"/>
      <c r="I558" s="32"/>
      <c r="J558" s="31"/>
      <c r="K558" s="31"/>
      <c r="L558" s="31"/>
      <c r="M558" s="42"/>
      <c r="N558" s="32"/>
      <c r="O558" s="32"/>
      <c r="P558" s="32"/>
      <c r="Q558" s="32"/>
      <c r="R558" s="32"/>
      <c r="S558" s="32"/>
    </row>
    <row r="559" spans="2:19">
      <c r="B559" s="32"/>
      <c r="C559" s="32"/>
      <c r="D559" s="32"/>
      <c r="E559" s="32"/>
      <c r="F559" s="32"/>
      <c r="G559" s="32"/>
      <c r="H559" s="32"/>
      <c r="I559" s="32"/>
      <c r="J559" s="31"/>
      <c r="K559" s="31"/>
      <c r="L559" s="31"/>
      <c r="M559" s="42"/>
      <c r="N559" s="32"/>
      <c r="O559" s="32"/>
      <c r="P559" s="32"/>
      <c r="Q559" s="32"/>
      <c r="R559" s="32"/>
      <c r="S559" s="32"/>
    </row>
    <row r="560" spans="2:19">
      <c r="B560" s="32"/>
      <c r="C560" s="32"/>
      <c r="D560" s="32"/>
      <c r="E560" s="32"/>
      <c r="F560" s="32"/>
      <c r="G560" s="32"/>
      <c r="H560" s="32"/>
      <c r="I560" s="32"/>
      <c r="J560" s="31"/>
      <c r="K560" s="31"/>
      <c r="L560" s="31"/>
      <c r="M560" s="42"/>
      <c r="N560" s="32"/>
      <c r="O560" s="32"/>
      <c r="P560" s="32"/>
      <c r="Q560" s="32"/>
      <c r="R560" s="32"/>
      <c r="S560" s="32"/>
    </row>
    <row r="561" spans="2:19">
      <c r="B561" s="32"/>
      <c r="C561" s="32"/>
      <c r="D561" s="32"/>
      <c r="E561" s="32"/>
      <c r="F561" s="32"/>
      <c r="G561" s="32"/>
      <c r="H561" s="32"/>
      <c r="I561" s="32"/>
      <c r="J561" s="31"/>
      <c r="K561" s="31"/>
      <c r="L561" s="31"/>
      <c r="M561" s="42"/>
      <c r="N561" s="32"/>
      <c r="O561" s="32"/>
      <c r="P561" s="32"/>
      <c r="Q561" s="32"/>
      <c r="R561" s="32"/>
      <c r="S561" s="32"/>
    </row>
    <row r="562" spans="2:19">
      <c r="B562" s="32"/>
      <c r="C562" s="32"/>
      <c r="D562" s="32"/>
      <c r="E562" s="32"/>
      <c r="F562" s="32"/>
      <c r="G562" s="32"/>
      <c r="H562" s="32"/>
      <c r="I562" s="32"/>
      <c r="J562" s="31"/>
      <c r="K562" s="31"/>
      <c r="L562" s="31"/>
      <c r="M562" s="42"/>
      <c r="N562" s="32"/>
      <c r="O562" s="32"/>
      <c r="P562" s="32"/>
      <c r="Q562" s="32"/>
      <c r="R562" s="32"/>
      <c r="S562" s="32"/>
    </row>
    <row r="563" spans="2:19">
      <c r="B563" s="32"/>
      <c r="C563" s="32"/>
      <c r="D563" s="32"/>
      <c r="E563" s="32"/>
      <c r="F563" s="32"/>
      <c r="G563" s="32"/>
      <c r="H563" s="32"/>
      <c r="I563" s="32"/>
      <c r="J563" s="31"/>
      <c r="K563" s="31"/>
      <c r="L563" s="31"/>
      <c r="M563" s="42"/>
      <c r="N563" s="32"/>
      <c r="O563" s="32"/>
      <c r="P563" s="32"/>
      <c r="Q563" s="32"/>
      <c r="R563" s="32"/>
      <c r="S563" s="32"/>
    </row>
    <row r="564" spans="2:19">
      <c r="B564" s="32"/>
      <c r="C564" s="32"/>
      <c r="D564" s="32"/>
      <c r="E564" s="32"/>
      <c r="F564" s="32"/>
      <c r="G564" s="32"/>
      <c r="H564" s="32"/>
      <c r="I564" s="32"/>
      <c r="J564" s="31"/>
      <c r="K564" s="31"/>
      <c r="L564" s="31"/>
      <c r="M564" s="42"/>
      <c r="N564" s="32"/>
      <c r="O564" s="32"/>
      <c r="P564" s="32"/>
      <c r="Q564" s="32"/>
      <c r="R564" s="32"/>
      <c r="S564" s="32"/>
    </row>
    <row r="565" spans="2:19">
      <c r="B565" s="32"/>
      <c r="C565" s="32"/>
      <c r="D565" s="32"/>
      <c r="E565" s="32"/>
      <c r="F565" s="32"/>
      <c r="G565" s="32"/>
      <c r="H565" s="32"/>
      <c r="I565" s="32"/>
      <c r="J565" s="31"/>
      <c r="K565" s="31"/>
      <c r="L565" s="31"/>
      <c r="M565" s="42"/>
      <c r="N565" s="32"/>
      <c r="O565" s="32"/>
      <c r="P565" s="32"/>
      <c r="Q565" s="32"/>
      <c r="R565" s="32"/>
      <c r="S565" s="32"/>
    </row>
    <row r="566" spans="2:19">
      <c r="B566" s="32"/>
      <c r="C566" s="32"/>
      <c r="D566" s="32"/>
      <c r="E566" s="32"/>
      <c r="F566" s="32"/>
      <c r="G566" s="32"/>
      <c r="H566" s="32"/>
      <c r="I566" s="32"/>
      <c r="J566" s="31"/>
      <c r="K566" s="31"/>
      <c r="L566" s="31"/>
      <c r="M566" s="42"/>
      <c r="N566" s="32"/>
      <c r="O566" s="32"/>
      <c r="P566" s="32"/>
      <c r="Q566" s="32"/>
      <c r="R566" s="32"/>
      <c r="S566" s="32"/>
    </row>
    <row r="567" spans="2:19">
      <c r="B567" s="32"/>
      <c r="C567" s="32"/>
      <c r="D567" s="32"/>
      <c r="E567" s="32"/>
      <c r="F567" s="32"/>
      <c r="G567" s="32"/>
      <c r="H567" s="32"/>
      <c r="I567" s="32"/>
      <c r="J567" s="31"/>
      <c r="K567" s="31"/>
      <c r="L567" s="31"/>
      <c r="M567" s="42"/>
      <c r="N567" s="32"/>
      <c r="O567" s="32"/>
      <c r="P567" s="32"/>
      <c r="Q567" s="32"/>
      <c r="R567" s="32"/>
      <c r="S567" s="32"/>
    </row>
    <row r="568" spans="2:19">
      <c r="B568" s="32"/>
      <c r="C568" s="32"/>
      <c r="D568" s="32"/>
      <c r="E568" s="32"/>
      <c r="F568" s="32"/>
      <c r="G568" s="32"/>
      <c r="H568" s="32"/>
      <c r="I568" s="32"/>
      <c r="J568" s="31"/>
      <c r="K568" s="31"/>
      <c r="L568" s="31"/>
      <c r="M568" s="42"/>
      <c r="N568" s="32"/>
      <c r="O568" s="32"/>
      <c r="P568" s="32"/>
      <c r="Q568" s="32"/>
      <c r="R568" s="32"/>
      <c r="S568" s="32"/>
    </row>
    <row r="569" spans="2:19">
      <c r="B569" s="32"/>
      <c r="C569" s="32"/>
      <c r="D569" s="32"/>
      <c r="E569" s="32"/>
      <c r="F569" s="32"/>
      <c r="G569" s="32"/>
      <c r="H569" s="32"/>
      <c r="I569" s="32"/>
      <c r="J569" s="31"/>
      <c r="K569" s="31"/>
      <c r="L569" s="31"/>
      <c r="M569" s="42"/>
      <c r="N569" s="32"/>
      <c r="O569" s="32"/>
      <c r="P569" s="32"/>
      <c r="Q569" s="32"/>
      <c r="R569" s="32"/>
      <c r="S569" s="32"/>
    </row>
    <row r="570" spans="2:19">
      <c r="B570" s="32"/>
      <c r="C570" s="32"/>
      <c r="D570" s="32"/>
      <c r="E570" s="32"/>
      <c r="F570" s="32"/>
      <c r="G570" s="32"/>
      <c r="H570" s="32"/>
      <c r="I570" s="32"/>
      <c r="J570" s="31"/>
      <c r="K570" s="31"/>
      <c r="L570" s="31"/>
      <c r="M570" s="42"/>
      <c r="N570" s="32"/>
      <c r="O570" s="32"/>
      <c r="P570" s="32"/>
      <c r="Q570" s="32"/>
      <c r="R570" s="32"/>
      <c r="S570" s="32"/>
    </row>
    <row r="571" spans="2:19">
      <c r="B571" s="32"/>
      <c r="C571" s="32"/>
      <c r="D571" s="32"/>
      <c r="E571" s="32"/>
      <c r="F571" s="32"/>
      <c r="G571" s="32"/>
      <c r="H571" s="32"/>
      <c r="I571" s="32"/>
      <c r="J571" s="31"/>
      <c r="K571" s="31"/>
      <c r="L571" s="31"/>
      <c r="M571" s="42"/>
      <c r="N571" s="32"/>
      <c r="O571" s="32"/>
      <c r="P571" s="32"/>
      <c r="Q571" s="32"/>
      <c r="R571" s="32"/>
      <c r="S571" s="32"/>
    </row>
    <row r="572" spans="2:19">
      <c r="B572" s="32"/>
      <c r="C572" s="32"/>
      <c r="D572" s="32"/>
      <c r="E572" s="32"/>
      <c r="F572" s="32"/>
      <c r="G572" s="32"/>
      <c r="H572" s="32"/>
      <c r="I572" s="32"/>
      <c r="J572" s="31"/>
      <c r="K572" s="31"/>
      <c r="L572" s="31"/>
      <c r="M572" s="42"/>
      <c r="N572" s="32"/>
      <c r="O572" s="32"/>
      <c r="P572" s="32"/>
      <c r="Q572" s="32"/>
      <c r="R572" s="32"/>
      <c r="S572" s="32"/>
    </row>
    <row r="573" spans="2:19">
      <c r="B573" s="32"/>
      <c r="C573" s="32"/>
      <c r="D573" s="32"/>
      <c r="E573" s="32"/>
      <c r="F573" s="32"/>
      <c r="G573" s="32"/>
      <c r="H573" s="32"/>
      <c r="I573" s="32"/>
      <c r="J573" s="31"/>
      <c r="K573" s="31"/>
      <c r="L573" s="31"/>
      <c r="M573" s="42"/>
      <c r="N573" s="32"/>
      <c r="O573" s="32"/>
      <c r="P573" s="32"/>
      <c r="Q573" s="32"/>
      <c r="R573" s="32"/>
      <c r="S573" s="32"/>
    </row>
    <row r="574" spans="2:19">
      <c r="B574" s="32"/>
      <c r="C574" s="32"/>
      <c r="D574" s="32"/>
      <c r="E574" s="32"/>
      <c r="F574" s="32"/>
      <c r="G574" s="32"/>
      <c r="H574" s="32"/>
      <c r="I574" s="32"/>
      <c r="J574" s="31"/>
      <c r="K574" s="31"/>
      <c r="L574" s="31"/>
      <c r="M574" s="42"/>
      <c r="N574" s="32"/>
      <c r="O574" s="32"/>
      <c r="P574" s="32"/>
      <c r="Q574" s="32"/>
      <c r="R574" s="32"/>
      <c r="S574" s="32"/>
    </row>
    <row r="575" spans="2:19">
      <c r="B575" s="32"/>
      <c r="C575" s="32"/>
      <c r="D575" s="32"/>
      <c r="E575" s="32"/>
      <c r="F575" s="32"/>
      <c r="G575" s="32"/>
      <c r="H575" s="32"/>
      <c r="I575" s="32"/>
      <c r="J575" s="31"/>
      <c r="K575" s="31"/>
      <c r="L575" s="31"/>
      <c r="M575" s="42"/>
      <c r="N575" s="32"/>
      <c r="O575" s="32"/>
      <c r="P575" s="32"/>
      <c r="Q575" s="32"/>
      <c r="R575" s="32"/>
      <c r="S575" s="32"/>
    </row>
    <row r="576" spans="2:19">
      <c r="B576" s="32"/>
      <c r="C576" s="32"/>
      <c r="D576" s="32"/>
      <c r="E576" s="32"/>
      <c r="F576" s="32"/>
      <c r="G576" s="32"/>
      <c r="H576" s="32"/>
      <c r="I576" s="32"/>
      <c r="J576" s="31"/>
      <c r="K576" s="31"/>
      <c r="L576" s="31"/>
      <c r="M576" s="42"/>
      <c r="N576" s="32"/>
      <c r="O576" s="32"/>
      <c r="P576" s="32"/>
      <c r="Q576" s="32"/>
      <c r="R576" s="32"/>
      <c r="S576" s="32"/>
    </row>
    <row r="577" spans="2:19">
      <c r="B577" s="32"/>
      <c r="C577" s="32"/>
      <c r="D577" s="32"/>
      <c r="E577" s="32"/>
      <c r="F577" s="32"/>
      <c r="G577" s="32"/>
      <c r="H577" s="32"/>
      <c r="I577" s="32"/>
      <c r="J577" s="31"/>
      <c r="K577" s="31"/>
      <c r="L577" s="31"/>
      <c r="M577" s="42"/>
      <c r="N577" s="32"/>
      <c r="O577" s="32"/>
      <c r="P577" s="32"/>
      <c r="Q577" s="32"/>
      <c r="R577" s="32"/>
      <c r="S577" s="32"/>
    </row>
    <row r="578" spans="2:19">
      <c r="B578" s="32"/>
      <c r="C578" s="32"/>
      <c r="D578" s="32"/>
      <c r="E578" s="32"/>
      <c r="F578" s="32"/>
      <c r="G578" s="32"/>
      <c r="H578" s="32"/>
      <c r="I578" s="32"/>
      <c r="J578" s="31"/>
      <c r="K578" s="31"/>
      <c r="L578" s="31"/>
      <c r="M578" s="42"/>
      <c r="N578" s="32"/>
      <c r="O578" s="32"/>
      <c r="P578" s="32"/>
      <c r="Q578" s="32"/>
      <c r="R578" s="32"/>
      <c r="S578" s="32"/>
    </row>
    <row r="579" spans="2:19">
      <c r="B579" s="32"/>
      <c r="C579" s="32"/>
      <c r="D579" s="32"/>
      <c r="E579" s="32"/>
      <c r="F579" s="32"/>
      <c r="G579" s="32"/>
      <c r="H579" s="32"/>
      <c r="I579" s="32"/>
      <c r="J579" s="31"/>
      <c r="K579" s="31"/>
      <c r="L579" s="31"/>
      <c r="M579" s="42"/>
      <c r="N579" s="32"/>
      <c r="O579" s="32"/>
      <c r="P579" s="32"/>
      <c r="Q579" s="32"/>
      <c r="R579" s="32"/>
      <c r="S579" s="32"/>
    </row>
    <row r="580" spans="2:19">
      <c r="B580" s="32"/>
      <c r="C580" s="32"/>
      <c r="D580" s="32"/>
      <c r="E580" s="32"/>
      <c r="F580" s="32"/>
      <c r="G580" s="32"/>
      <c r="H580" s="32"/>
      <c r="I580" s="32"/>
      <c r="J580" s="31"/>
      <c r="K580" s="31"/>
      <c r="L580" s="31"/>
      <c r="M580" s="42"/>
      <c r="N580" s="32"/>
      <c r="O580" s="32"/>
      <c r="P580" s="32"/>
      <c r="Q580" s="32"/>
      <c r="R580" s="32"/>
      <c r="S580" s="32"/>
    </row>
    <row r="581" spans="2:19">
      <c r="B581" s="32"/>
      <c r="C581" s="32"/>
      <c r="D581" s="32"/>
      <c r="E581" s="32"/>
      <c r="F581" s="32"/>
      <c r="G581" s="32"/>
      <c r="H581" s="32"/>
      <c r="I581" s="32"/>
      <c r="J581" s="31"/>
      <c r="K581" s="31"/>
      <c r="L581" s="31"/>
      <c r="M581" s="42"/>
      <c r="N581" s="32"/>
      <c r="O581" s="32"/>
      <c r="P581" s="32"/>
      <c r="Q581" s="32"/>
      <c r="R581" s="32"/>
      <c r="S581" s="32"/>
    </row>
    <row r="582" spans="2:19">
      <c r="B582" s="32"/>
      <c r="C582" s="32"/>
      <c r="D582" s="32"/>
      <c r="E582" s="32"/>
      <c r="F582" s="32"/>
      <c r="G582" s="32"/>
      <c r="H582" s="32"/>
      <c r="I582" s="32"/>
      <c r="J582" s="31"/>
      <c r="K582" s="31"/>
      <c r="L582" s="31"/>
      <c r="M582" s="42"/>
      <c r="N582" s="32"/>
      <c r="O582" s="32"/>
      <c r="P582" s="32"/>
      <c r="Q582" s="32"/>
      <c r="R582" s="32"/>
      <c r="S582" s="32"/>
    </row>
    <row r="583" spans="2:19">
      <c r="B583" s="32"/>
      <c r="C583" s="32"/>
      <c r="D583" s="32"/>
      <c r="E583" s="32"/>
      <c r="F583" s="32"/>
      <c r="G583" s="32"/>
      <c r="H583" s="32"/>
      <c r="I583" s="32"/>
      <c r="J583" s="31"/>
      <c r="K583" s="31"/>
      <c r="L583" s="31"/>
      <c r="M583" s="42"/>
      <c r="N583" s="32"/>
      <c r="O583" s="32"/>
      <c r="P583" s="32"/>
      <c r="Q583" s="32"/>
      <c r="R583" s="32"/>
      <c r="S583" s="32"/>
    </row>
    <row r="584" spans="2:19">
      <c r="B584" s="32"/>
      <c r="C584" s="32"/>
      <c r="D584" s="32"/>
      <c r="E584" s="32"/>
      <c r="F584" s="32"/>
      <c r="G584" s="32"/>
      <c r="H584" s="32"/>
      <c r="I584" s="32"/>
      <c r="J584" s="31"/>
      <c r="K584" s="31"/>
      <c r="L584" s="31"/>
      <c r="M584" s="42"/>
      <c r="N584" s="32"/>
      <c r="O584" s="32"/>
      <c r="P584" s="32"/>
      <c r="Q584" s="32"/>
      <c r="R584" s="32"/>
      <c r="S584" s="32"/>
    </row>
    <row r="585" spans="2:19">
      <c r="B585" s="32"/>
      <c r="C585" s="32"/>
      <c r="D585" s="32"/>
      <c r="E585" s="32"/>
      <c r="F585" s="32"/>
      <c r="G585" s="32"/>
      <c r="H585" s="32"/>
      <c r="I585" s="32"/>
      <c r="J585" s="31"/>
      <c r="K585" s="31"/>
      <c r="L585" s="31"/>
      <c r="M585" s="42"/>
      <c r="N585" s="32"/>
      <c r="O585" s="32"/>
      <c r="P585" s="32"/>
      <c r="Q585" s="32"/>
      <c r="R585" s="32"/>
      <c r="S585" s="32"/>
    </row>
    <row r="586" spans="2:19">
      <c r="B586" s="32"/>
      <c r="C586" s="32"/>
      <c r="D586" s="32"/>
      <c r="E586" s="32"/>
      <c r="F586" s="32"/>
      <c r="G586" s="32"/>
      <c r="H586" s="32"/>
      <c r="I586" s="32"/>
      <c r="J586" s="31"/>
      <c r="K586" s="31"/>
      <c r="L586" s="31"/>
      <c r="M586" s="42"/>
      <c r="N586" s="32"/>
      <c r="O586" s="32"/>
      <c r="P586" s="32"/>
      <c r="Q586" s="32"/>
      <c r="R586" s="32"/>
      <c r="S586" s="32"/>
    </row>
    <row r="587" spans="2:19">
      <c r="B587" s="32"/>
      <c r="C587" s="32"/>
      <c r="D587" s="32"/>
      <c r="E587" s="32"/>
      <c r="F587" s="32"/>
      <c r="G587" s="32"/>
      <c r="H587" s="32"/>
      <c r="I587" s="32"/>
      <c r="J587" s="31"/>
      <c r="K587" s="31"/>
      <c r="L587" s="31"/>
      <c r="M587" s="42"/>
      <c r="N587" s="32"/>
      <c r="O587" s="32"/>
      <c r="P587" s="32"/>
      <c r="Q587" s="32"/>
      <c r="R587" s="32"/>
      <c r="S587" s="32"/>
    </row>
    <row r="588" spans="2:19">
      <c r="B588" s="32"/>
      <c r="C588" s="32"/>
      <c r="D588" s="32"/>
      <c r="E588" s="32"/>
      <c r="F588" s="32"/>
      <c r="G588" s="32"/>
      <c r="H588" s="32"/>
      <c r="I588" s="32"/>
      <c r="J588" s="31"/>
      <c r="K588" s="31"/>
      <c r="L588" s="31"/>
      <c r="M588" s="42"/>
      <c r="N588" s="32"/>
      <c r="O588" s="32"/>
      <c r="P588" s="32"/>
      <c r="Q588" s="32"/>
      <c r="R588" s="32"/>
      <c r="S588" s="32"/>
    </row>
    <row r="589" spans="2:19">
      <c r="B589" s="32"/>
      <c r="C589" s="32"/>
      <c r="D589" s="32"/>
      <c r="E589" s="32"/>
      <c r="F589" s="32"/>
      <c r="G589" s="32"/>
      <c r="H589" s="32"/>
      <c r="I589" s="32"/>
      <c r="J589" s="31"/>
      <c r="K589" s="31"/>
      <c r="L589" s="31"/>
      <c r="M589" s="42"/>
      <c r="N589" s="32"/>
      <c r="O589" s="32"/>
      <c r="P589" s="32"/>
      <c r="Q589" s="32"/>
      <c r="R589" s="32"/>
      <c r="S589" s="32"/>
    </row>
    <row r="590" spans="2:19">
      <c r="B590" s="32"/>
      <c r="C590" s="32"/>
      <c r="D590" s="32"/>
      <c r="E590" s="32"/>
      <c r="F590" s="32"/>
      <c r="G590" s="32"/>
      <c r="H590" s="32"/>
      <c r="I590" s="32"/>
      <c r="J590" s="31"/>
      <c r="K590" s="31"/>
      <c r="L590" s="31"/>
      <c r="M590" s="42"/>
      <c r="N590" s="32"/>
      <c r="O590" s="32"/>
      <c r="P590" s="32"/>
      <c r="Q590" s="32"/>
      <c r="R590" s="32"/>
      <c r="S590" s="32"/>
    </row>
    <row r="591" spans="2:19">
      <c r="B591" s="32"/>
      <c r="C591" s="32"/>
      <c r="D591" s="32"/>
      <c r="E591" s="32"/>
      <c r="F591" s="32"/>
      <c r="G591" s="32"/>
      <c r="H591" s="32"/>
      <c r="I591" s="32"/>
      <c r="J591" s="31"/>
      <c r="K591" s="31"/>
      <c r="L591" s="31"/>
      <c r="M591" s="42"/>
      <c r="N591" s="32"/>
      <c r="O591" s="32"/>
      <c r="P591" s="32"/>
      <c r="Q591" s="32"/>
      <c r="R591" s="32"/>
      <c r="S591" s="32"/>
    </row>
    <row r="592" spans="2:19">
      <c r="B592" s="32"/>
      <c r="C592" s="32"/>
      <c r="D592" s="32"/>
      <c r="E592" s="32"/>
      <c r="F592" s="32"/>
      <c r="G592" s="32"/>
      <c r="H592" s="32"/>
      <c r="I592" s="32"/>
      <c r="J592" s="31"/>
      <c r="K592" s="31"/>
      <c r="L592" s="31"/>
      <c r="M592" s="42"/>
      <c r="N592" s="32"/>
      <c r="O592" s="32"/>
      <c r="P592" s="32"/>
      <c r="Q592" s="32"/>
      <c r="R592" s="32"/>
      <c r="S592" s="32"/>
    </row>
    <row r="593" spans="2:19">
      <c r="B593" s="32"/>
      <c r="C593" s="32"/>
      <c r="D593" s="32"/>
      <c r="E593" s="32"/>
      <c r="F593" s="32"/>
      <c r="G593" s="32"/>
      <c r="H593" s="32"/>
      <c r="I593" s="32"/>
      <c r="J593" s="31"/>
      <c r="K593" s="31"/>
      <c r="L593" s="31"/>
      <c r="M593" s="42"/>
      <c r="N593" s="32"/>
      <c r="O593" s="32"/>
      <c r="P593" s="32"/>
      <c r="Q593" s="32"/>
      <c r="R593" s="32"/>
      <c r="S593" s="32"/>
    </row>
    <row r="594" spans="2:19">
      <c r="B594" s="32"/>
      <c r="C594" s="32"/>
      <c r="D594" s="32"/>
      <c r="E594" s="32"/>
      <c r="F594" s="32"/>
      <c r="G594" s="32"/>
      <c r="H594" s="32"/>
      <c r="I594" s="32"/>
      <c r="J594" s="31"/>
      <c r="K594" s="31"/>
      <c r="L594" s="31"/>
      <c r="M594" s="42"/>
      <c r="N594" s="32"/>
      <c r="O594" s="32"/>
      <c r="P594" s="32"/>
      <c r="Q594" s="32"/>
      <c r="R594" s="32"/>
      <c r="S594" s="32"/>
    </row>
    <row r="595" spans="2:19">
      <c r="B595" s="32"/>
      <c r="C595" s="32"/>
      <c r="D595" s="32"/>
      <c r="E595" s="32"/>
      <c r="F595" s="32"/>
      <c r="G595" s="32"/>
      <c r="H595" s="32"/>
      <c r="I595" s="32"/>
      <c r="J595" s="31"/>
      <c r="K595" s="31"/>
      <c r="L595" s="31"/>
      <c r="M595" s="42"/>
      <c r="N595" s="32"/>
      <c r="O595" s="32"/>
      <c r="P595" s="32"/>
      <c r="Q595" s="32"/>
      <c r="R595" s="32"/>
      <c r="S595" s="32"/>
    </row>
    <row r="596" spans="2:19">
      <c r="B596" s="32"/>
      <c r="C596" s="32"/>
      <c r="D596" s="32"/>
      <c r="E596" s="32"/>
      <c r="F596" s="32"/>
      <c r="G596" s="32"/>
      <c r="H596" s="32"/>
      <c r="I596" s="32"/>
      <c r="J596" s="31"/>
      <c r="K596" s="31"/>
      <c r="L596" s="31"/>
      <c r="M596" s="42"/>
      <c r="N596" s="32"/>
      <c r="O596" s="32"/>
      <c r="P596" s="32"/>
      <c r="Q596" s="32"/>
      <c r="R596" s="32"/>
      <c r="S596" s="32"/>
    </row>
    <row r="597" spans="2:19">
      <c r="B597" s="32"/>
      <c r="C597" s="32"/>
      <c r="D597" s="32"/>
      <c r="E597" s="32"/>
      <c r="F597" s="32"/>
      <c r="G597" s="32"/>
      <c r="H597" s="32"/>
      <c r="I597" s="32"/>
      <c r="J597" s="31"/>
      <c r="K597" s="31"/>
      <c r="L597" s="31"/>
      <c r="M597" s="42"/>
      <c r="N597" s="32"/>
      <c r="O597" s="32"/>
      <c r="P597" s="32"/>
      <c r="Q597" s="32"/>
      <c r="R597" s="32"/>
      <c r="S597" s="32"/>
    </row>
    <row r="598" spans="2:19">
      <c r="B598" s="32"/>
      <c r="C598" s="32"/>
      <c r="D598" s="32"/>
      <c r="E598" s="32"/>
      <c r="F598" s="32"/>
      <c r="G598" s="32"/>
      <c r="H598" s="32"/>
      <c r="I598" s="32"/>
      <c r="J598" s="31"/>
      <c r="K598" s="31"/>
      <c r="L598" s="31"/>
      <c r="M598" s="42"/>
      <c r="N598" s="32"/>
      <c r="O598" s="32"/>
      <c r="P598" s="32"/>
      <c r="Q598" s="32"/>
      <c r="R598" s="32"/>
      <c r="S598" s="32"/>
    </row>
    <row r="599" spans="2:19">
      <c r="B599" s="32"/>
      <c r="C599" s="32"/>
      <c r="D599" s="32"/>
      <c r="E599" s="32"/>
      <c r="F599" s="32"/>
      <c r="G599" s="32"/>
      <c r="H599" s="32"/>
      <c r="I599" s="32"/>
      <c r="J599" s="31"/>
      <c r="K599" s="31"/>
      <c r="L599" s="31"/>
      <c r="M599" s="42"/>
      <c r="N599" s="32"/>
      <c r="O599" s="32"/>
      <c r="P599" s="32"/>
      <c r="Q599" s="32"/>
      <c r="R599" s="32"/>
      <c r="S599" s="32"/>
    </row>
    <row r="600" spans="2:19">
      <c r="B600" s="32"/>
      <c r="C600" s="32"/>
      <c r="D600" s="32"/>
      <c r="E600" s="32"/>
      <c r="F600" s="32"/>
      <c r="G600" s="32"/>
      <c r="H600" s="32"/>
      <c r="I600" s="32"/>
      <c r="J600" s="31"/>
      <c r="K600" s="31"/>
      <c r="L600" s="31"/>
      <c r="M600" s="42"/>
      <c r="N600" s="32"/>
      <c r="O600" s="32"/>
      <c r="P600" s="32"/>
      <c r="Q600" s="32"/>
      <c r="R600" s="32"/>
      <c r="S600" s="32"/>
    </row>
    <row r="601" spans="2:19">
      <c r="B601" s="32"/>
      <c r="C601" s="32"/>
      <c r="D601" s="32"/>
      <c r="E601" s="32"/>
      <c r="F601" s="32"/>
      <c r="G601" s="32"/>
      <c r="H601" s="32"/>
      <c r="I601" s="32"/>
      <c r="J601" s="31"/>
      <c r="K601" s="31"/>
      <c r="L601" s="31"/>
      <c r="M601" s="42"/>
      <c r="N601" s="32"/>
      <c r="O601" s="32"/>
      <c r="P601" s="32"/>
      <c r="Q601" s="32"/>
      <c r="R601" s="32"/>
      <c r="S601" s="32"/>
    </row>
    <row r="602" spans="2:19">
      <c r="B602" s="32"/>
      <c r="C602" s="32"/>
      <c r="D602" s="32"/>
      <c r="E602" s="32"/>
      <c r="F602" s="32"/>
      <c r="G602" s="32"/>
      <c r="H602" s="32"/>
      <c r="I602" s="32"/>
      <c r="J602" s="31"/>
      <c r="K602" s="31"/>
      <c r="L602" s="31"/>
      <c r="M602" s="42"/>
      <c r="N602" s="32"/>
      <c r="O602" s="32"/>
      <c r="P602" s="32"/>
      <c r="Q602" s="32"/>
      <c r="R602" s="32"/>
      <c r="S602" s="32"/>
    </row>
    <row r="603" spans="2:19">
      <c r="B603" s="32"/>
      <c r="C603" s="32"/>
      <c r="D603" s="32"/>
      <c r="E603" s="32"/>
      <c r="F603" s="32"/>
      <c r="G603" s="32"/>
      <c r="H603" s="32"/>
      <c r="I603" s="32"/>
      <c r="J603" s="31"/>
      <c r="K603" s="31"/>
      <c r="L603" s="31"/>
      <c r="M603" s="42"/>
      <c r="N603" s="32"/>
      <c r="O603" s="32"/>
      <c r="P603" s="32"/>
      <c r="Q603" s="32"/>
      <c r="R603" s="32"/>
      <c r="S603" s="32"/>
    </row>
    <row r="604" spans="2:19">
      <c r="B604" s="32"/>
      <c r="C604" s="32"/>
      <c r="D604" s="32"/>
      <c r="E604" s="32"/>
      <c r="F604" s="32"/>
      <c r="G604" s="32"/>
      <c r="H604" s="32"/>
      <c r="I604" s="32"/>
      <c r="J604" s="31"/>
      <c r="K604" s="31"/>
      <c r="L604" s="31"/>
      <c r="M604" s="42"/>
      <c r="N604" s="32"/>
      <c r="O604" s="32"/>
      <c r="P604" s="32"/>
      <c r="Q604" s="32"/>
      <c r="R604" s="32"/>
      <c r="S604" s="32"/>
    </row>
    <row r="605" spans="2:19">
      <c r="B605" s="32"/>
      <c r="C605" s="32"/>
      <c r="D605" s="32"/>
      <c r="E605" s="32"/>
      <c r="F605" s="32"/>
      <c r="G605" s="32"/>
      <c r="H605" s="32"/>
      <c r="I605" s="32"/>
      <c r="J605" s="31"/>
      <c r="K605" s="31"/>
      <c r="L605" s="31"/>
      <c r="M605" s="42"/>
      <c r="N605" s="32"/>
      <c r="O605" s="32"/>
      <c r="P605" s="32"/>
      <c r="Q605" s="32"/>
      <c r="R605" s="32"/>
      <c r="S605" s="32"/>
    </row>
    <row r="606" spans="2:19">
      <c r="B606" s="32"/>
      <c r="C606" s="32"/>
      <c r="D606" s="32"/>
      <c r="E606" s="32"/>
      <c r="F606" s="32"/>
      <c r="G606" s="32"/>
      <c r="H606" s="32"/>
      <c r="I606" s="32"/>
      <c r="J606" s="31"/>
      <c r="K606" s="31"/>
      <c r="L606" s="31"/>
      <c r="M606" s="42"/>
      <c r="N606" s="32"/>
      <c r="O606" s="32"/>
      <c r="P606" s="32"/>
      <c r="Q606" s="32"/>
      <c r="R606" s="32"/>
      <c r="S606" s="32"/>
    </row>
    <row r="607" spans="2:19">
      <c r="B607" s="32"/>
      <c r="C607" s="32"/>
      <c r="D607" s="32"/>
      <c r="E607" s="32"/>
      <c r="F607" s="32"/>
      <c r="G607" s="32"/>
      <c r="H607" s="32"/>
      <c r="I607" s="32"/>
      <c r="J607" s="31"/>
      <c r="K607" s="31"/>
      <c r="L607" s="31"/>
      <c r="M607" s="42"/>
      <c r="N607" s="32"/>
      <c r="O607" s="32"/>
      <c r="P607" s="32"/>
      <c r="Q607" s="32"/>
      <c r="R607" s="32"/>
      <c r="S607" s="32"/>
    </row>
    <row r="608" spans="2:19">
      <c r="B608" s="32"/>
      <c r="C608" s="32"/>
      <c r="D608" s="32"/>
      <c r="E608" s="32"/>
      <c r="F608" s="32"/>
      <c r="G608" s="32"/>
      <c r="H608" s="32"/>
      <c r="I608" s="32"/>
      <c r="J608" s="31"/>
      <c r="K608" s="31"/>
      <c r="L608" s="31"/>
      <c r="M608" s="42"/>
      <c r="N608" s="32"/>
      <c r="O608" s="32"/>
      <c r="P608" s="32"/>
      <c r="Q608" s="32"/>
      <c r="R608" s="32"/>
      <c r="S608" s="32"/>
    </row>
    <row r="609" spans="2:19">
      <c r="B609" s="32"/>
      <c r="C609" s="32"/>
      <c r="D609" s="32"/>
      <c r="E609" s="32"/>
      <c r="F609" s="32"/>
      <c r="G609" s="32"/>
      <c r="H609" s="32"/>
      <c r="I609" s="32"/>
      <c r="J609" s="31"/>
      <c r="K609" s="31"/>
      <c r="L609" s="31"/>
      <c r="M609" s="42"/>
      <c r="N609" s="32"/>
      <c r="O609" s="32"/>
      <c r="P609" s="32"/>
      <c r="Q609" s="32"/>
      <c r="R609" s="32"/>
      <c r="S609" s="32"/>
    </row>
    <row r="610" spans="2:19">
      <c r="B610" s="32"/>
      <c r="C610" s="32"/>
      <c r="D610" s="32"/>
      <c r="E610" s="32"/>
      <c r="F610" s="32"/>
      <c r="G610" s="32"/>
      <c r="H610" s="32"/>
      <c r="I610" s="32"/>
      <c r="J610" s="31"/>
      <c r="K610" s="31"/>
      <c r="L610" s="31"/>
      <c r="M610" s="42"/>
      <c r="N610" s="32"/>
      <c r="O610" s="32"/>
      <c r="P610" s="32"/>
      <c r="Q610" s="32"/>
      <c r="R610" s="32"/>
      <c r="S610" s="32"/>
    </row>
    <row r="611" spans="2:19">
      <c r="B611" s="32"/>
      <c r="C611" s="32"/>
      <c r="D611" s="32"/>
      <c r="E611" s="32"/>
      <c r="F611" s="32"/>
      <c r="G611" s="32"/>
      <c r="H611" s="32"/>
      <c r="I611" s="32"/>
      <c r="J611" s="31"/>
      <c r="K611" s="31"/>
      <c r="L611" s="31"/>
      <c r="M611" s="42"/>
      <c r="N611" s="32"/>
      <c r="O611" s="32"/>
      <c r="P611" s="32"/>
      <c r="Q611" s="32"/>
      <c r="R611" s="32"/>
      <c r="S611" s="32"/>
    </row>
    <row r="612" spans="2:19">
      <c r="B612" s="32"/>
      <c r="C612" s="32"/>
      <c r="D612" s="32"/>
      <c r="E612" s="32"/>
      <c r="F612" s="32"/>
      <c r="G612" s="32"/>
      <c r="H612" s="32"/>
      <c r="I612" s="32"/>
      <c r="J612" s="31"/>
      <c r="K612" s="31"/>
      <c r="L612" s="31"/>
      <c r="M612" s="42"/>
      <c r="N612" s="32"/>
      <c r="O612" s="32"/>
      <c r="P612" s="32"/>
      <c r="Q612" s="32"/>
      <c r="R612" s="32"/>
      <c r="S612" s="32"/>
    </row>
    <row r="613" spans="2:19">
      <c r="B613" s="32"/>
      <c r="C613" s="32"/>
      <c r="D613" s="32"/>
      <c r="E613" s="32"/>
      <c r="F613" s="32"/>
      <c r="G613" s="32"/>
      <c r="H613" s="32"/>
      <c r="I613" s="32"/>
      <c r="J613" s="31"/>
      <c r="K613" s="31"/>
      <c r="L613" s="31"/>
      <c r="M613" s="42"/>
      <c r="N613" s="32"/>
      <c r="O613" s="32"/>
      <c r="P613" s="32"/>
      <c r="Q613" s="32"/>
      <c r="R613" s="32"/>
      <c r="S613" s="32"/>
    </row>
    <row r="614" spans="2:19">
      <c r="B614" s="32"/>
      <c r="C614" s="32"/>
      <c r="D614" s="32"/>
      <c r="E614" s="32"/>
      <c r="F614" s="32"/>
      <c r="G614" s="32"/>
      <c r="H614" s="32"/>
      <c r="I614" s="32"/>
      <c r="J614" s="31"/>
      <c r="K614" s="31"/>
      <c r="L614" s="31"/>
      <c r="M614" s="42"/>
      <c r="N614" s="32"/>
      <c r="O614" s="32"/>
      <c r="P614" s="32"/>
      <c r="Q614" s="32"/>
      <c r="R614" s="32"/>
      <c r="S614" s="32"/>
    </row>
    <row r="615" spans="2:19">
      <c r="B615" s="32"/>
      <c r="C615" s="32"/>
      <c r="D615" s="32"/>
      <c r="E615" s="32"/>
      <c r="F615" s="32"/>
      <c r="G615" s="32"/>
      <c r="H615" s="32"/>
      <c r="I615" s="32"/>
      <c r="J615" s="31"/>
      <c r="K615" s="31"/>
      <c r="L615" s="31"/>
      <c r="M615" s="42"/>
      <c r="N615" s="32"/>
      <c r="O615" s="32"/>
      <c r="P615" s="32"/>
      <c r="Q615" s="32"/>
      <c r="R615" s="32"/>
      <c r="S615" s="32"/>
    </row>
    <row r="616" spans="2:19">
      <c r="B616" s="32"/>
      <c r="C616" s="32"/>
      <c r="D616" s="32"/>
      <c r="E616" s="32"/>
      <c r="F616" s="32"/>
      <c r="G616" s="32"/>
      <c r="H616" s="32"/>
      <c r="I616" s="32"/>
      <c r="J616" s="31"/>
      <c r="K616" s="31"/>
      <c r="L616" s="31"/>
      <c r="M616" s="42"/>
      <c r="N616" s="32"/>
      <c r="O616" s="32"/>
      <c r="P616" s="32"/>
      <c r="Q616" s="32"/>
      <c r="R616" s="32"/>
      <c r="S616" s="32"/>
    </row>
    <row r="617" spans="2:19">
      <c r="B617" s="32"/>
      <c r="C617" s="32"/>
      <c r="D617" s="32"/>
      <c r="E617" s="32"/>
      <c r="F617" s="32"/>
      <c r="G617" s="32"/>
      <c r="H617" s="32"/>
      <c r="I617" s="32"/>
      <c r="J617" s="31"/>
      <c r="K617" s="31"/>
      <c r="L617" s="31"/>
      <c r="M617" s="42"/>
      <c r="N617" s="32"/>
      <c r="O617" s="32"/>
      <c r="P617" s="32"/>
      <c r="Q617" s="32"/>
      <c r="R617" s="32"/>
      <c r="S617" s="32"/>
    </row>
    <row r="618" spans="2:19">
      <c r="B618" s="32"/>
      <c r="C618" s="32"/>
      <c r="D618" s="32"/>
      <c r="E618" s="32"/>
      <c r="F618" s="32"/>
      <c r="G618" s="32"/>
      <c r="H618" s="32"/>
      <c r="I618" s="32"/>
      <c r="J618" s="31"/>
      <c r="K618" s="31"/>
      <c r="L618" s="31"/>
      <c r="M618" s="42"/>
      <c r="N618" s="32"/>
      <c r="O618" s="32"/>
      <c r="P618" s="32"/>
      <c r="Q618" s="32"/>
      <c r="R618" s="32"/>
      <c r="S618" s="32"/>
    </row>
    <row r="619" spans="2:19">
      <c r="B619" s="32"/>
      <c r="C619" s="32"/>
      <c r="D619" s="32"/>
      <c r="E619" s="32"/>
      <c r="F619" s="32"/>
      <c r="G619" s="32"/>
      <c r="H619" s="32"/>
      <c r="I619" s="32"/>
      <c r="J619" s="31"/>
      <c r="K619" s="31"/>
      <c r="L619" s="31"/>
      <c r="M619" s="42"/>
      <c r="N619" s="32"/>
      <c r="O619" s="32"/>
      <c r="P619" s="32"/>
      <c r="Q619" s="32"/>
      <c r="R619" s="32"/>
      <c r="S619" s="32"/>
    </row>
    <row r="620" spans="2:19">
      <c r="B620" s="32"/>
      <c r="C620" s="32"/>
      <c r="D620" s="32"/>
      <c r="E620" s="32"/>
      <c r="F620" s="32"/>
      <c r="G620" s="32"/>
      <c r="H620" s="32"/>
      <c r="I620" s="32"/>
      <c r="J620" s="31"/>
      <c r="K620" s="31"/>
      <c r="L620" s="31"/>
      <c r="M620" s="42"/>
      <c r="N620" s="32"/>
      <c r="O620" s="32"/>
      <c r="P620" s="32"/>
      <c r="Q620" s="32"/>
      <c r="R620" s="32"/>
      <c r="S620" s="32"/>
    </row>
    <row r="621" spans="2:19">
      <c r="B621" s="32"/>
      <c r="C621" s="32"/>
      <c r="D621" s="32"/>
      <c r="E621" s="32"/>
      <c r="F621" s="32"/>
      <c r="G621" s="32"/>
      <c r="H621" s="32"/>
      <c r="I621" s="32"/>
      <c r="J621" s="31"/>
      <c r="K621" s="31"/>
      <c r="L621" s="31"/>
      <c r="M621" s="42"/>
      <c r="N621" s="32"/>
      <c r="O621" s="32"/>
      <c r="P621" s="32"/>
      <c r="Q621" s="32"/>
      <c r="R621" s="32"/>
      <c r="S621" s="32"/>
    </row>
    <row r="622" spans="2:19">
      <c r="B622" s="32"/>
      <c r="C622" s="32"/>
      <c r="D622" s="32"/>
      <c r="E622" s="32"/>
      <c r="F622" s="32"/>
      <c r="G622" s="32"/>
      <c r="H622" s="32"/>
      <c r="I622" s="32"/>
      <c r="J622" s="31"/>
      <c r="K622" s="31"/>
      <c r="L622" s="31"/>
      <c r="M622" s="42"/>
      <c r="N622" s="32"/>
      <c r="O622" s="32"/>
      <c r="P622" s="32"/>
      <c r="Q622" s="32"/>
      <c r="R622" s="32"/>
      <c r="S622" s="32"/>
    </row>
    <row r="623" spans="2:19">
      <c r="B623" s="32"/>
      <c r="C623" s="32"/>
      <c r="D623" s="32"/>
      <c r="E623" s="32"/>
      <c r="F623" s="32"/>
      <c r="G623" s="32"/>
      <c r="H623" s="32"/>
      <c r="I623" s="32"/>
      <c r="J623" s="31"/>
      <c r="K623" s="31"/>
      <c r="L623" s="31"/>
      <c r="M623" s="42"/>
      <c r="N623" s="32"/>
      <c r="O623" s="32"/>
      <c r="P623" s="32"/>
      <c r="Q623" s="32"/>
      <c r="R623" s="32"/>
      <c r="S623" s="32"/>
    </row>
    <row r="624" spans="2:19">
      <c r="B624" s="32"/>
      <c r="C624" s="32"/>
      <c r="D624" s="32"/>
      <c r="E624" s="32"/>
      <c r="F624" s="32"/>
      <c r="G624" s="32"/>
      <c r="H624" s="32"/>
      <c r="I624" s="32"/>
      <c r="J624" s="31"/>
      <c r="K624" s="31"/>
      <c r="L624" s="31"/>
      <c r="M624" s="42"/>
      <c r="N624" s="32"/>
      <c r="O624" s="32"/>
      <c r="P624" s="32"/>
      <c r="Q624" s="32"/>
      <c r="R624" s="32"/>
      <c r="S624" s="32"/>
    </row>
    <row r="625" spans="2:19">
      <c r="B625" s="32"/>
      <c r="C625" s="32"/>
      <c r="D625" s="32"/>
      <c r="E625" s="32"/>
      <c r="F625" s="32"/>
      <c r="G625" s="32"/>
      <c r="H625" s="32"/>
      <c r="I625" s="32"/>
      <c r="J625" s="31"/>
      <c r="K625" s="31"/>
      <c r="L625" s="31"/>
      <c r="M625" s="42"/>
      <c r="N625" s="32"/>
      <c r="O625" s="32"/>
      <c r="P625" s="32"/>
      <c r="Q625" s="32"/>
      <c r="R625" s="32"/>
      <c r="S625" s="32"/>
    </row>
    <row r="626" spans="2:19">
      <c r="B626" s="32"/>
      <c r="C626" s="32"/>
      <c r="D626" s="32"/>
      <c r="E626" s="32"/>
      <c r="F626" s="32"/>
      <c r="G626" s="32"/>
      <c r="H626" s="32"/>
      <c r="I626" s="32"/>
      <c r="J626" s="31"/>
      <c r="K626" s="31"/>
      <c r="L626" s="31"/>
      <c r="M626" s="42"/>
      <c r="N626" s="32"/>
      <c r="O626" s="32"/>
      <c r="P626" s="32"/>
      <c r="Q626" s="32"/>
      <c r="R626" s="32"/>
      <c r="S626" s="32"/>
    </row>
    <row r="627" spans="2:19">
      <c r="B627" s="32"/>
      <c r="C627" s="32"/>
      <c r="D627" s="32"/>
      <c r="E627" s="32"/>
      <c r="F627" s="32"/>
      <c r="G627" s="32"/>
      <c r="H627" s="32"/>
      <c r="I627" s="32"/>
      <c r="J627" s="31"/>
      <c r="K627" s="31"/>
      <c r="L627" s="31"/>
      <c r="M627" s="42"/>
      <c r="N627" s="32"/>
      <c r="O627" s="32"/>
      <c r="P627" s="32"/>
      <c r="Q627" s="32"/>
      <c r="R627" s="32"/>
      <c r="S627" s="32"/>
    </row>
    <row r="628" spans="2:19">
      <c r="B628" s="32"/>
      <c r="C628" s="32"/>
      <c r="D628" s="32"/>
      <c r="E628" s="32"/>
      <c r="F628" s="32"/>
      <c r="G628" s="32"/>
      <c r="H628" s="32"/>
      <c r="I628" s="32"/>
      <c r="J628" s="31"/>
      <c r="K628" s="31"/>
      <c r="L628" s="31"/>
      <c r="M628" s="42"/>
      <c r="N628" s="32"/>
      <c r="O628" s="32"/>
      <c r="P628" s="32"/>
      <c r="Q628" s="32"/>
      <c r="R628" s="32"/>
      <c r="S628" s="32"/>
    </row>
    <row r="629" spans="2:19">
      <c r="B629" s="32"/>
      <c r="C629" s="32"/>
      <c r="D629" s="32"/>
      <c r="E629" s="32"/>
      <c r="F629" s="32"/>
      <c r="G629" s="32"/>
      <c r="H629" s="32"/>
      <c r="I629" s="32"/>
      <c r="J629" s="31"/>
      <c r="K629" s="31"/>
      <c r="L629" s="31"/>
      <c r="M629" s="42"/>
      <c r="N629" s="32"/>
      <c r="O629" s="32"/>
      <c r="P629" s="32"/>
      <c r="Q629" s="32"/>
      <c r="R629" s="32"/>
      <c r="S629" s="32"/>
    </row>
    <row r="630" spans="2:19">
      <c r="B630" s="32"/>
      <c r="C630" s="32"/>
      <c r="D630" s="32"/>
      <c r="E630" s="32"/>
      <c r="F630" s="32"/>
      <c r="G630" s="32"/>
      <c r="H630" s="32"/>
      <c r="I630" s="32"/>
      <c r="J630" s="31"/>
      <c r="K630" s="31"/>
      <c r="L630" s="31"/>
      <c r="M630" s="42"/>
      <c r="N630" s="32"/>
      <c r="O630" s="32"/>
      <c r="P630" s="32"/>
      <c r="Q630" s="32"/>
      <c r="R630" s="32"/>
      <c r="S630" s="32"/>
    </row>
    <row r="631" spans="2:19">
      <c r="B631" s="32"/>
      <c r="C631" s="32"/>
      <c r="D631" s="32"/>
      <c r="E631" s="32"/>
      <c r="F631" s="32"/>
      <c r="G631" s="32"/>
      <c r="H631" s="32"/>
      <c r="I631" s="32"/>
      <c r="J631" s="31"/>
      <c r="K631" s="31"/>
      <c r="L631" s="31"/>
      <c r="M631" s="42"/>
      <c r="N631" s="32"/>
      <c r="O631" s="32"/>
      <c r="P631" s="32"/>
      <c r="Q631" s="32"/>
      <c r="R631" s="32"/>
      <c r="S631" s="32"/>
    </row>
    <row r="632" spans="2:19">
      <c r="B632" s="32"/>
      <c r="C632" s="32"/>
      <c r="D632" s="32"/>
      <c r="E632" s="32"/>
      <c r="F632" s="32"/>
      <c r="G632" s="32"/>
      <c r="H632" s="32"/>
      <c r="I632" s="32"/>
      <c r="J632" s="31"/>
      <c r="K632" s="31"/>
      <c r="L632" s="31"/>
      <c r="M632" s="42"/>
      <c r="N632" s="32"/>
      <c r="O632" s="32"/>
      <c r="P632" s="32"/>
      <c r="Q632" s="32"/>
      <c r="R632" s="32"/>
      <c r="S632" s="32"/>
    </row>
    <row r="633" spans="2:19">
      <c r="B633" s="32"/>
      <c r="C633" s="32"/>
      <c r="D633" s="32"/>
      <c r="E633" s="32"/>
      <c r="F633" s="32"/>
      <c r="G633" s="32"/>
      <c r="H633" s="32"/>
      <c r="I633" s="32"/>
      <c r="J633" s="31"/>
      <c r="K633" s="31"/>
      <c r="L633" s="31"/>
      <c r="M633" s="42"/>
      <c r="N633" s="32"/>
      <c r="O633" s="32"/>
      <c r="P633" s="32"/>
      <c r="Q633" s="32"/>
      <c r="R633" s="32"/>
      <c r="S633" s="32"/>
    </row>
    <row r="634" spans="2:19">
      <c r="B634" s="32"/>
      <c r="C634" s="32"/>
      <c r="D634" s="32"/>
      <c r="E634" s="32"/>
      <c r="F634" s="32"/>
      <c r="G634" s="32"/>
      <c r="H634" s="32"/>
      <c r="I634" s="32"/>
      <c r="J634" s="31"/>
      <c r="K634" s="31"/>
      <c r="L634" s="31"/>
      <c r="M634" s="42"/>
      <c r="N634" s="32"/>
      <c r="O634" s="32"/>
      <c r="P634" s="32"/>
      <c r="Q634" s="32"/>
      <c r="R634" s="32"/>
      <c r="S634" s="32"/>
    </row>
    <row r="635" spans="2:19">
      <c r="B635" s="32"/>
      <c r="C635" s="32"/>
      <c r="D635" s="32"/>
      <c r="E635" s="32"/>
      <c r="F635" s="32"/>
      <c r="G635" s="32"/>
      <c r="H635" s="32"/>
      <c r="I635" s="32"/>
      <c r="J635" s="31"/>
      <c r="K635" s="31"/>
      <c r="L635" s="31"/>
      <c r="M635" s="42"/>
      <c r="N635" s="32"/>
      <c r="O635" s="32"/>
      <c r="P635" s="32"/>
      <c r="Q635" s="32"/>
      <c r="R635" s="32"/>
      <c r="S635" s="32"/>
    </row>
    <row r="636" spans="2:19">
      <c r="B636" s="32"/>
      <c r="C636" s="32"/>
      <c r="D636" s="32"/>
      <c r="E636" s="32"/>
      <c r="F636" s="32"/>
      <c r="G636" s="32"/>
      <c r="H636" s="32"/>
      <c r="I636" s="32"/>
      <c r="J636" s="31"/>
      <c r="K636" s="31"/>
      <c r="L636" s="31"/>
      <c r="M636" s="42"/>
      <c r="N636" s="32"/>
      <c r="O636" s="32"/>
      <c r="P636" s="32"/>
      <c r="Q636" s="32"/>
      <c r="R636" s="32"/>
      <c r="S636" s="32"/>
    </row>
    <row r="637" spans="2:19">
      <c r="B637" s="32"/>
      <c r="C637" s="32"/>
      <c r="D637" s="32"/>
      <c r="E637" s="32"/>
      <c r="F637" s="32"/>
      <c r="G637" s="32"/>
      <c r="H637" s="32"/>
      <c r="I637" s="32"/>
      <c r="J637" s="31"/>
      <c r="K637" s="31"/>
      <c r="L637" s="31"/>
      <c r="M637" s="42"/>
      <c r="N637" s="32"/>
      <c r="O637" s="32"/>
      <c r="P637" s="32"/>
      <c r="Q637" s="32"/>
      <c r="R637" s="32"/>
      <c r="S637" s="32"/>
    </row>
    <row r="638" spans="2:19">
      <c r="B638" s="32"/>
      <c r="C638" s="32"/>
      <c r="D638" s="32"/>
      <c r="E638" s="32"/>
      <c r="F638" s="32"/>
      <c r="G638" s="32"/>
      <c r="H638" s="32"/>
      <c r="I638" s="32"/>
      <c r="J638" s="31"/>
      <c r="K638" s="31"/>
      <c r="L638" s="31"/>
      <c r="M638" s="42"/>
      <c r="N638" s="32"/>
      <c r="O638" s="32"/>
      <c r="P638" s="32"/>
      <c r="Q638" s="32"/>
      <c r="R638" s="32"/>
      <c r="S638" s="32"/>
    </row>
    <row r="639" spans="2:19">
      <c r="B639" s="32"/>
      <c r="C639" s="32"/>
      <c r="D639" s="32"/>
      <c r="E639" s="32"/>
      <c r="F639" s="32"/>
      <c r="G639" s="32"/>
      <c r="H639" s="32"/>
      <c r="I639" s="32"/>
      <c r="J639" s="31"/>
      <c r="K639" s="31"/>
      <c r="L639" s="31"/>
      <c r="M639" s="42"/>
      <c r="N639" s="32"/>
      <c r="O639" s="32"/>
      <c r="P639" s="32"/>
      <c r="Q639" s="32"/>
      <c r="R639" s="32"/>
      <c r="S639" s="32"/>
    </row>
    <row r="640" spans="2:19">
      <c r="B640" s="32"/>
      <c r="C640" s="32"/>
      <c r="D640" s="32"/>
      <c r="E640" s="32"/>
      <c r="F640" s="32"/>
      <c r="G640" s="32"/>
      <c r="H640" s="32"/>
      <c r="I640" s="32"/>
      <c r="J640" s="31"/>
      <c r="K640" s="31"/>
      <c r="L640" s="31"/>
      <c r="M640" s="42"/>
      <c r="N640" s="32"/>
      <c r="O640" s="32"/>
      <c r="P640" s="32"/>
      <c r="Q640" s="32"/>
      <c r="R640" s="32"/>
      <c r="S640" s="32"/>
    </row>
    <row r="641" spans="2:19">
      <c r="B641" s="32"/>
      <c r="C641" s="32"/>
      <c r="D641" s="32"/>
      <c r="E641" s="32"/>
      <c r="F641" s="32"/>
      <c r="G641" s="32"/>
      <c r="H641" s="32"/>
      <c r="I641" s="32"/>
      <c r="J641" s="31"/>
      <c r="K641" s="31"/>
      <c r="L641" s="31"/>
      <c r="M641" s="42"/>
      <c r="N641" s="32"/>
      <c r="O641" s="32"/>
      <c r="P641" s="32"/>
      <c r="Q641" s="32"/>
      <c r="R641" s="32"/>
      <c r="S641" s="32"/>
    </row>
    <row r="642" spans="2:19">
      <c r="B642" s="32"/>
      <c r="C642" s="32"/>
      <c r="D642" s="32"/>
      <c r="E642" s="32"/>
      <c r="F642" s="32"/>
      <c r="G642" s="32"/>
      <c r="H642" s="32"/>
      <c r="I642" s="32"/>
      <c r="J642" s="31"/>
      <c r="K642" s="31"/>
      <c r="L642" s="31"/>
      <c r="M642" s="42"/>
      <c r="N642" s="32"/>
      <c r="O642" s="32"/>
      <c r="P642" s="32"/>
      <c r="Q642" s="32"/>
      <c r="R642" s="32"/>
      <c r="S642" s="32"/>
    </row>
    <row r="643" spans="2:19">
      <c r="B643" s="32"/>
      <c r="C643" s="32"/>
      <c r="D643" s="32"/>
      <c r="E643" s="32"/>
      <c r="F643" s="32"/>
      <c r="G643" s="32"/>
      <c r="H643" s="32"/>
      <c r="I643" s="32"/>
      <c r="J643" s="31"/>
      <c r="K643" s="31"/>
      <c r="L643" s="31"/>
      <c r="M643" s="42"/>
      <c r="N643" s="32"/>
      <c r="O643" s="32"/>
      <c r="P643" s="32"/>
      <c r="Q643" s="32"/>
      <c r="R643" s="32"/>
      <c r="S643" s="32"/>
    </row>
    <row r="644" spans="2:19">
      <c r="B644" s="32"/>
      <c r="C644" s="32"/>
      <c r="D644" s="32"/>
      <c r="E644" s="32"/>
      <c r="F644" s="32"/>
      <c r="G644" s="32"/>
      <c r="H644" s="32"/>
      <c r="I644" s="32"/>
      <c r="J644" s="31"/>
      <c r="K644" s="31"/>
      <c r="L644" s="31"/>
      <c r="M644" s="42"/>
      <c r="N644" s="32"/>
      <c r="O644" s="32"/>
      <c r="P644" s="32"/>
      <c r="Q644" s="32"/>
      <c r="R644" s="32"/>
      <c r="S644" s="32"/>
    </row>
    <row r="645" spans="2:19">
      <c r="B645" s="32"/>
      <c r="C645" s="32"/>
      <c r="D645" s="32"/>
      <c r="E645" s="32"/>
      <c r="F645" s="32"/>
      <c r="G645" s="32"/>
      <c r="H645" s="32"/>
      <c r="I645" s="32"/>
      <c r="J645" s="31"/>
      <c r="K645" s="31"/>
      <c r="L645" s="31"/>
      <c r="M645" s="42"/>
      <c r="N645" s="32"/>
      <c r="O645" s="32"/>
      <c r="P645" s="32"/>
      <c r="Q645" s="32"/>
      <c r="R645" s="32"/>
      <c r="S645" s="32"/>
    </row>
    <row r="646" spans="2:19">
      <c r="B646" s="32"/>
      <c r="C646" s="32"/>
      <c r="D646" s="32"/>
      <c r="E646" s="32"/>
      <c r="F646" s="32"/>
      <c r="G646" s="32"/>
      <c r="H646" s="32"/>
      <c r="I646" s="32"/>
      <c r="J646" s="31"/>
      <c r="K646" s="31"/>
      <c r="L646" s="31"/>
      <c r="M646" s="42"/>
      <c r="N646" s="32"/>
      <c r="O646" s="32"/>
      <c r="P646" s="32"/>
      <c r="Q646" s="32"/>
      <c r="R646" s="32"/>
      <c r="S646" s="32"/>
    </row>
    <row r="647" spans="2:19">
      <c r="B647" s="32"/>
      <c r="C647" s="32"/>
      <c r="D647" s="32"/>
      <c r="E647" s="32"/>
      <c r="F647" s="32"/>
      <c r="G647" s="32"/>
      <c r="H647" s="32"/>
      <c r="I647" s="32"/>
      <c r="J647" s="31"/>
      <c r="K647" s="31"/>
      <c r="L647" s="31"/>
      <c r="M647" s="42"/>
      <c r="N647" s="32"/>
      <c r="O647" s="32"/>
      <c r="P647" s="32"/>
      <c r="Q647" s="32"/>
      <c r="R647" s="32"/>
      <c r="S647" s="32"/>
    </row>
    <row r="648" spans="2:19">
      <c r="B648" s="32"/>
      <c r="C648" s="32"/>
      <c r="D648" s="32"/>
      <c r="E648" s="32"/>
      <c r="F648" s="32"/>
      <c r="G648" s="32"/>
      <c r="H648" s="32"/>
      <c r="I648" s="32"/>
      <c r="J648" s="31"/>
      <c r="K648" s="31"/>
      <c r="L648" s="31"/>
      <c r="M648" s="42"/>
      <c r="N648" s="32"/>
      <c r="O648" s="32"/>
      <c r="P648" s="32"/>
      <c r="Q648" s="32"/>
      <c r="R648" s="32"/>
      <c r="S648" s="32"/>
    </row>
    <row r="649" spans="2:19">
      <c r="B649" s="32"/>
      <c r="C649" s="32"/>
      <c r="D649" s="32"/>
      <c r="E649" s="32"/>
      <c r="F649" s="32"/>
      <c r="G649" s="32"/>
      <c r="H649" s="32"/>
      <c r="I649" s="32"/>
      <c r="J649" s="31"/>
      <c r="K649" s="31"/>
      <c r="L649" s="31"/>
      <c r="M649" s="42"/>
      <c r="N649" s="32"/>
      <c r="O649" s="32"/>
      <c r="P649" s="32"/>
      <c r="Q649" s="32"/>
      <c r="R649" s="32"/>
      <c r="S649" s="32"/>
    </row>
    <row r="650" spans="2:19">
      <c r="B650" s="32"/>
      <c r="C650" s="32"/>
      <c r="D650" s="32"/>
      <c r="E650" s="32"/>
      <c r="F650" s="32"/>
      <c r="G650" s="32"/>
      <c r="H650" s="32"/>
      <c r="I650" s="32"/>
      <c r="J650" s="31"/>
      <c r="K650" s="31"/>
      <c r="L650" s="31"/>
      <c r="M650" s="42"/>
      <c r="N650" s="32"/>
      <c r="O650" s="32"/>
      <c r="P650" s="32"/>
      <c r="Q650" s="32"/>
      <c r="R650" s="32"/>
      <c r="S650" s="32"/>
    </row>
    <row r="651" spans="2:19">
      <c r="B651" s="32"/>
      <c r="C651" s="32"/>
      <c r="D651" s="32"/>
      <c r="E651" s="32"/>
      <c r="F651" s="32"/>
      <c r="G651" s="32"/>
      <c r="H651" s="32"/>
      <c r="I651" s="32"/>
      <c r="J651" s="31"/>
      <c r="K651" s="31"/>
      <c r="L651" s="31"/>
      <c r="M651" s="42"/>
      <c r="N651" s="32"/>
      <c r="O651" s="32"/>
      <c r="P651" s="32"/>
      <c r="Q651" s="32"/>
      <c r="R651" s="32"/>
      <c r="S651" s="32"/>
    </row>
    <row r="652" spans="2:19">
      <c r="B652" s="32"/>
      <c r="C652" s="32"/>
      <c r="D652" s="32"/>
      <c r="E652" s="32"/>
      <c r="F652" s="32"/>
      <c r="G652" s="32"/>
      <c r="H652" s="32"/>
      <c r="I652" s="32"/>
      <c r="J652" s="31"/>
      <c r="K652" s="31"/>
      <c r="L652" s="31"/>
      <c r="M652" s="42"/>
      <c r="N652" s="32"/>
      <c r="O652" s="32"/>
      <c r="P652" s="32"/>
      <c r="Q652" s="32"/>
      <c r="R652" s="32"/>
      <c r="S652" s="32"/>
    </row>
    <row r="653" spans="2:19">
      <c r="B653" s="32"/>
      <c r="C653" s="32"/>
      <c r="D653" s="32"/>
      <c r="E653" s="32"/>
      <c r="F653" s="32"/>
      <c r="G653" s="32"/>
      <c r="H653" s="32"/>
      <c r="I653" s="32"/>
      <c r="J653" s="31"/>
      <c r="K653" s="31"/>
      <c r="L653" s="31"/>
      <c r="M653" s="42"/>
      <c r="N653" s="32"/>
      <c r="O653" s="32"/>
      <c r="P653" s="32"/>
      <c r="Q653" s="32"/>
      <c r="R653" s="32"/>
      <c r="S653" s="32"/>
    </row>
    <row r="654" spans="2:19">
      <c r="B654" s="32"/>
      <c r="C654" s="32"/>
      <c r="D654" s="32"/>
      <c r="E654" s="32"/>
      <c r="F654" s="32"/>
      <c r="G654" s="32"/>
      <c r="H654" s="32"/>
      <c r="I654" s="32"/>
      <c r="J654" s="31"/>
      <c r="K654" s="31"/>
      <c r="L654" s="31"/>
      <c r="M654" s="42"/>
      <c r="N654" s="32"/>
      <c r="O654" s="32"/>
      <c r="P654" s="32"/>
      <c r="Q654" s="32"/>
      <c r="R654" s="32"/>
      <c r="S654" s="32"/>
    </row>
    <row r="655" spans="2:19">
      <c r="B655" s="32"/>
      <c r="C655" s="32"/>
      <c r="D655" s="32"/>
      <c r="E655" s="32"/>
      <c r="F655" s="32"/>
      <c r="G655" s="32"/>
      <c r="H655" s="32"/>
      <c r="I655" s="32"/>
      <c r="J655" s="31"/>
      <c r="K655" s="31"/>
      <c r="L655" s="31"/>
      <c r="M655" s="42"/>
      <c r="N655" s="32"/>
      <c r="O655" s="32"/>
      <c r="P655" s="32"/>
      <c r="Q655" s="32"/>
      <c r="R655" s="32"/>
      <c r="S655" s="32"/>
    </row>
    <row r="656" spans="2:19">
      <c r="B656" s="32"/>
      <c r="C656" s="32"/>
      <c r="D656" s="32"/>
      <c r="E656" s="32"/>
      <c r="F656" s="32"/>
      <c r="G656" s="32"/>
      <c r="H656" s="32"/>
      <c r="I656" s="32"/>
      <c r="J656" s="31"/>
      <c r="K656" s="31"/>
      <c r="L656" s="31"/>
      <c r="M656" s="42"/>
      <c r="N656" s="32"/>
      <c r="O656" s="32"/>
      <c r="P656" s="32"/>
      <c r="Q656" s="32"/>
      <c r="R656" s="32"/>
      <c r="S656" s="32"/>
    </row>
    <row r="657" spans="2:19">
      <c r="B657" s="32"/>
      <c r="C657" s="32"/>
      <c r="D657" s="32"/>
      <c r="E657" s="32"/>
      <c r="F657" s="32"/>
      <c r="G657" s="32"/>
      <c r="H657" s="32"/>
      <c r="I657" s="32"/>
      <c r="J657" s="31"/>
      <c r="K657" s="31"/>
      <c r="L657" s="31"/>
      <c r="M657" s="42"/>
      <c r="N657" s="32"/>
      <c r="O657" s="32"/>
      <c r="P657" s="32"/>
      <c r="Q657" s="32"/>
      <c r="R657" s="32"/>
      <c r="S657" s="32"/>
    </row>
    <row r="658" spans="2:19">
      <c r="B658" s="32"/>
      <c r="C658" s="32"/>
      <c r="D658" s="32"/>
      <c r="E658" s="32"/>
      <c r="F658" s="32"/>
      <c r="G658" s="32"/>
      <c r="H658" s="32"/>
      <c r="I658" s="32"/>
      <c r="J658" s="31"/>
      <c r="K658" s="31"/>
      <c r="L658" s="31"/>
      <c r="M658" s="42"/>
      <c r="N658" s="32"/>
      <c r="O658" s="32"/>
      <c r="P658" s="32"/>
      <c r="Q658" s="32"/>
      <c r="R658" s="32"/>
      <c r="S658" s="32"/>
    </row>
    <row r="659" spans="2:19">
      <c r="B659" s="32"/>
      <c r="C659" s="32"/>
      <c r="D659" s="32"/>
      <c r="E659" s="32"/>
      <c r="F659" s="32"/>
      <c r="G659" s="32"/>
      <c r="H659" s="32"/>
      <c r="I659" s="32"/>
      <c r="J659" s="31"/>
      <c r="K659" s="31"/>
      <c r="L659" s="31"/>
      <c r="M659" s="42"/>
      <c r="N659" s="32"/>
      <c r="O659" s="32"/>
      <c r="P659" s="32"/>
      <c r="Q659" s="32"/>
      <c r="R659" s="32"/>
      <c r="S659" s="32"/>
    </row>
    <row r="660" spans="2:19">
      <c r="B660" s="32"/>
      <c r="C660" s="32"/>
      <c r="D660" s="32"/>
      <c r="E660" s="32"/>
      <c r="F660" s="32"/>
      <c r="G660" s="32"/>
      <c r="H660" s="32"/>
      <c r="I660" s="32"/>
      <c r="J660" s="31"/>
      <c r="K660" s="31"/>
      <c r="L660" s="31"/>
      <c r="M660" s="42"/>
      <c r="N660" s="32"/>
      <c r="O660" s="32"/>
      <c r="P660" s="32"/>
      <c r="Q660" s="32"/>
      <c r="R660" s="32"/>
      <c r="S660" s="32"/>
    </row>
    <row r="661" spans="2:19">
      <c r="B661" s="32"/>
      <c r="C661" s="32"/>
      <c r="D661" s="32"/>
      <c r="E661" s="32"/>
      <c r="F661" s="32"/>
      <c r="G661" s="32"/>
      <c r="H661" s="32"/>
      <c r="I661" s="32"/>
      <c r="J661" s="31"/>
      <c r="K661" s="31"/>
      <c r="L661" s="31"/>
      <c r="M661" s="42"/>
      <c r="N661" s="32"/>
      <c r="O661" s="32"/>
      <c r="P661" s="32"/>
      <c r="Q661" s="32"/>
      <c r="R661" s="32"/>
      <c r="S661" s="32"/>
    </row>
    <row r="662" spans="2:19">
      <c r="B662" s="32"/>
      <c r="C662" s="32"/>
      <c r="D662" s="32"/>
      <c r="E662" s="32"/>
      <c r="F662" s="32"/>
      <c r="G662" s="32"/>
      <c r="H662" s="32"/>
      <c r="I662" s="32"/>
      <c r="J662" s="31"/>
      <c r="K662" s="31"/>
      <c r="L662" s="31"/>
      <c r="M662" s="42"/>
      <c r="N662" s="32"/>
      <c r="O662" s="32"/>
      <c r="P662" s="32"/>
      <c r="Q662" s="32"/>
      <c r="R662" s="32"/>
      <c r="S662" s="32"/>
    </row>
    <row r="663" spans="2:19">
      <c r="B663" s="32"/>
      <c r="C663" s="32"/>
      <c r="D663" s="32"/>
      <c r="E663" s="32"/>
      <c r="F663" s="32"/>
      <c r="G663" s="32"/>
      <c r="H663" s="32"/>
      <c r="I663" s="32"/>
      <c r="J663" s="31"/>
      <c r="K663" s="31"/>
      <c r="L663" s="31"/>
      <c r="M663" s="42"/>
      <c r="N663" s="32"/>
      <c r="O663" s="32"/>
      <c r="P663" s="32"/>
      <c r="Q663" s="32"/>
      <c r="R663" s="32"/>
      <c r="S663" s="32"/>
    </row>
    <row r="664" spans="2:19">
      <c r="B664" s="32"/>
      <c r="C664" s="32"/>
      <c r="D664" s="32"/>
      <c r="E664" s="32"/>
      <c r="F664" s="32"/>
      <c r="G664" s="32"/>
      <c r="H664" s="32"/>
      <c r="I664" s="32"/>
      <c r="J664" s="31"/>
      <c r="K664" s="31"/>
      <c r="L664" s="31"/>
      <c r="M664" s="42"/>
      <c r="N664" s="32"/>
      <c r="O664" s="32"/>
      <c r="P664" s="32"/>
      <c r="Q664" s="32"/>
      <c r="R664" s="32"/>
      <c r="S664" s="32"/>
    </row>
    <row r="665" spans="2:19">
      <c r="B665" s="32"/>
      <c r="C665" s="32"/>
      <c r="D665" s="32"/>
      <c r="E665" s="32"/>
      <c r="F665" s="32"/>
      <c r="G665" s="32"/>
      <c r="H665" s="32"/>
      <c r="I665" s="32"/>
      <c r="J665" s="31"/>
      <c r="K665" s="31"/>
      <c r="L665" s="31"/>
      <c r="M665" s="42"/>
      <c r="N665" s="32"/>
      <c r="O665" s="32"/>
      <c r="P665" s="32"/>
      <c r="Q665" s="32"/>
      <c r="R665" s="32"/>
      <c r="S665" s="32"/>
    </row>
    <row r="666" spans="2:19">
      <c r="B666" s="32"/>
      <c r="C666" s="32"/>
      <c r="D666" s="32"/>
      <c r="E666" s="32"/>
      <c r="F666" s="32"/>
      <c r="G666" s="32"/>
      <c r="H666" s="32"/>
      <c r="I666" s="32"/>
      <c r="J666" s="31"/>
      <c r="K666" s="31"/>
      <c r="L666" s="31"/>
      <c r="M666" s="42"/>
      <c r="N666" s="32"/>
      <c r="O666" s="32"/>
      <c r="P666" s="32"/>
      <c r="Q666" s="32"/>
      <c r="R666" s="32"/>
      <c r="S666" s="32"/>
    </row>
    <row r="667" spans="2:19">
      <c r="B667" s="32"/>
      <c r="C667" s="32"/>
      <c r="D667" s="32"/>
      <c r="E667" s="32"/>
      <c r="F667" s="32"/>
      <c r="G667" s="32"/>
      <c r="H667" s="32"/>
      <c r="I667" s="32"/>
      <c r="J667" s="31"/>
      <c r="K667" s="31"/>
      <c r="L667" s="31"/>
      <c r="M667" s="42"/>
      <c r="N667" s="32"/>
      <c r="O667" s="32"/>
      <c r="P667" s="32"/>
      <c r="Q667" s="32"/>
      <c r="R667" s="32"/>
      <c r="S667" s="32"/>
    </row>
    <row r="668" spans="2:19">
      <c r="B668" s="32"/>
      <c r="C668" s="32"/>
      <c r="D668" s="32"/>
      <c r="E668" s="32"/>
      <c r="F668" s="32"/>
      <c r="G668" s="32"/>
      <c r="H668" s="32"/>
      <c r="I668" s="32"/>
      <c r="J668" s="31"/>
      <c r="K668" s="31"/>
      <c r="L668" s="31"/>
      <c r="M668" s="42"/>
      <c r="N668" s="32"/>
      <c r="O668" s="32"/>
      <c r="P668" s="32"/>
      <c r="Q668" s="32"/>
      <c r="R668" s="32"/>
      <c r="S668" s="32"/>
    </row>
    <row r="669" spans="2:19">
      <c r="B669" s="32"/>
      <c r="C669" s="32"/>
      <c r="D669" s="32"/>
      <c r="E669" s="32"/>
      <c r="F669" s="32"/>
      <c r="G669" s="32"/>
      <c r="H669" s="32"/>
      <c r="I669" s="32"/>
      <c r="J669" s="31"/>
      <c r="K669" s="31"/>
      <c r="L669" s="31"/>
      <c r="M669" s="42"/>
      <c r="N669" s="32"/>
      <c r="O669" s="32"/>
      <c r="P669" s="32"/>
      <c r="Q669" s="32"/>
      <c r="R669" s="32"/>
      <c r="S669" s="32"/>
    </row>
    <row r="670" spans="2:19">
      <c r="B670" s="32"/>
      <c r="C670" s="32"/>
      <c r="D670" s="32"/>
      <c r="E670" s="32"/>
      <c r="F670" s="32"/>
      <c r="G670" s="32"/>
      <c r="H670" s="32"/>
      <c r="I670" s="32"/>
      <c r="J670" s="31"/>
      <c r="K670" s="31"/>
      <c r="L670" s="31"/>
      <c r="M670" s="42"/>
      <c r="N670" s="32"/>
      <c r="O670" s="32"/>
      <c r="P670" s="32"/>
      <c r="Q670" s="32"/>
      <c r="R670" s="32"/>
      <c r="S670" s="32"/>
    </row>
    <row r="671" spans="2:19">
      <c r="B671" s="32"/>
      <c r="C671" s="32"/>
      <c r="D671" s="32"/>
      <c r="E671" s="32"/>
      <c r="F671" s="32"/>
      <c r="G671" s="32"/>
      <c r="H671" s="32"/>
      <c r="I671" s="32"/>
      <c r="J671" s="31"/>
      <c r="K671" s="31"/>
      <c r="L671" s="31"/>
      <c r="M671" s="42"/>
      <c r="N671" s="32"/>
      <c r="O671" s="32"/>
      <c r="P671" s="32"/>
      <c r="Q671" s="32"/>
      <c r="R671" s="32"/>
      <c r="S671" s="32"/>
    </row>
    <row r="672" spans="2:19">
      <c r="B672" s="32"/>
      <c r="C672" s="32"/>
      <c r="D672" s="32"/>
      <c r="E672" s="32"/>
      <c r="F672" s="32"/>
      <c r="G672" s="32"/>
      <c r="H672" s="32"/>
      <c r="I672" s="32"/>
      <c r="J672" s="31"/>
      <c r="K672" s="31"/>
      <c r="L672" s="31"/>
      <c r="M672" s="42"/>
      <c r="N672" s="32"/>
      <c r="O672" s="32"/>
      <c r="P672" s="32"/>
      <c r="Q672" s="32"/>
      <c r="R672" s="32"/>
      <c r="S672" s="32"/>
    </row>
    <row r="673" spans="2:19">
      <c r="B673" s="32"/>
      <c r="C673" s="32"/>
      <c r="D673" s="32"/>
      <c r="E673" s="32"/>
      <c r="F673" s="32"/>
      <c r="G673" s="32"/>
      <c r="H673" s="32"/>
      <c r="I673" s="32"/>
      <c r="J673" s="31"/>
      <c r="K673" s="31"/>
      <c r="L673" s="31"/>
      <c r="M673" s="42"/>
      <c r="N673" s="32"/>
      <c r="O673" s="32"/>
      <c r="P673" s="32"/>
      <c r="Q673" s="32"/>
      <c r="R673" s="32"/>
      <c r="S673" s="32"/>
    </row>
    <row r="674" spans="2:19">
      <c r="B674" s="32"/>
      <c r="C674" s="32"/>
      <c r="D674" s="32"/>
      <c r="E674" s="32"/>
      <c r="F674" s="32"/>
      <c r="G674" s="32"/>
      <c r="H674" s="32"/>
      <c r="I674" s="32"/>
      <c r="J674" s="31"/>
      <c r="K674" s="31"/>
      <c r="L674" s="31"/>
      <c r="M674" s="42"/>
      <c r="N674" s="32"/>
      <c r="O674" s="32"/>
      <c r="P674" s="32"/>
      <c r="Q674" s="32"/>
      <c r="R674" s="32"/>
      <c r="S674" s="32"/>
    </row>
    <row r="675" spans="2:19">
      <c r="B675" s="32"/>
      <c r="C675" s="32"/>
      <c r="D675" s="32"/>
      <c r="E675" s="32"/>
      <c r="F675" s="32"/>
      <c r="G675" s="32"/>
      <c r="H675" s="32"/>
      <c r="I675" s="32"/>
      <c r="J675" s="31"/>
      <c r="K675" s="31"/>
      <c r="L675" s="31"/>
      <c r="M675" s="42"/>
      <c r="N675" s="32"/>
      <c r="O675" s="32"/>
      <c r="P675" s="32"/>
      <c r="Q675" s="32"/>
      <c r="R675" s="32"/>
      <c r="S675" s="32"/>
    </row>
    <row r="676" spans="2:19">
      <c r="B676" s="32"/>
      <c r="C676" s="32"/>
      <c r="D676" s="32"/>
      <c r="E676" s="32"/>
      <c r="F676" s="32"/>
      <c r="G676" s="32"/>
      <c r="H676" s="32"/>
      <c r="I676" s="32"/>
      <c r="J676" s="31"/>
      <c r="K676" s="31"/>
      <c r="L676" s="31"/>
      <c r="M676" s="42"/>
      <c r="N676" s="32"/>
      <c r="O676" s="32"/>
      <c r="P676" s="32"/>
      <c r="Q676" s="32"/>
      <c r="R676" s="32"/>
      <c r="S676" s="32"/>
    </row>
    <row r="677" spans="2:19">
      <c r="B677" s="32"/>
      <c r="C677" s="32"/>
      <c r="D677" s="32"/>
      <c r="E677" s="32"/>
      <c r="F677" s="32"/>
      <c r="G677" s="32"/>
      <c r="H677" s="32"/>
      <c r="I677" s="32"/>
      <c r="J677" s="31"/>
      <c r="K677" s="31"/>
      <c r="L677" s="31"/>
      <c r="M677" s="42"/>
      <c r="N677" s="32"/>
      <c r="O677" s="32"/>
      <c r="P677" s="32"/>
      <c r="Q677" s="32"/>
      <c r="R677" s="32"/>
      <c r="S677" s="32"/>
    </row>
    <row r="678" spans="2:19">
      <c r="B678" s="32"/>
      <c r="C678" s="32"/>
      <c r="D678" s="32"/>
      <c r="E678" s="32"/>
      <c r="F678" s="32"/>
      <c r="G678" s="32"/>
      <c r="H678" s="32"/>
      <c r="I678" s="32"/>
      <c r="J678" s="31"/>
      <c r="K678" s="31"/>
      <c r="L678" s="31"/>
      <c r="M678" s="42"/>
      <c r="N678" s="32"/>
      <c r="O678" s="32"/>
      <c r="P678" s="32"/>
      <c r="Q678" s="32"/>
      <c r="R678" s="32"/>
      <c r="S678" s="32"/>
    </row>
    <row r="679" spans="2:19">
      <c r="B679" s="32"/>
      <c r="C679" s="32"/>
      <c r="D679" s="32"/>
      <c r="E679" s="32"/>
      <c r="F679" s="32"/>
      <c r="G679" s="32"/>
      <c r="H679" s="32"/>
      <c r="I679" s="32"/>
      <c r="J679" s="31"/>
      <c r="K679" s="31"/>
      <c r="L679" s="31"/>
      <c r="M679" s="42"/>
      <c r="N679" s="32"/>
      <c r="O679" s="32"/>
      <c r="P679" s="32"/>
      <c r="Q679" s="32"/>
      <c r="R679" s="32"/>
      <c r="S679" s="32"/>
    </row>
    <row r="680" spans="2:19">
      <c r="B680" s="32"/>
      <c r="C680" s="32"/>
      <c r="D680" s="32"/>
      <c r="E680" s="32"/>
      <c r="F680" s="32"/>
      <c r="G680" s="32"/>
      <c r="H680" s="32"/>
      <c r="I680" s="32"/>
      <c r="J680" s="31"/>
      <c r="K680" s="31"/>
      <c r="L680" s="31"/>
      <c r="M680" s="42"/>
      <c r="N680" s="32"/>
      <c r="O680" s="32"/>
      <c r="P680" s="32"/>
      <c r="Q680" s="32"/>
      <c r="R680" s="32"/>
      <c r="S680" s="32"/>
    </row>
    <row r="681" spans="2:19">
      <c r="B681" s="32"/>
      <c r="C681" s="32"/>
      <c r="D681" s="32"/>
      <c r="E681" s="32"/>
      <c r="F681" s="32"/>
      <c r="G681" s="32"/>
      <c r="H681" s="32"/>
      <c r="I681" s="32"/>
      <c r="J681" s="31"/>
      <c r="K681" s="31"/>
      <c r="L681" s="31"/>
      <c r="M681" s="42"/>
      <c r="N681" s="32"/>
      <c r="O681" s="32"/>
      <c r="P681" s="32"/>
      <c r="Q681" s="32"/>
      <c r="R681" s="32"/>
      <c r="S681" s="32"/>
    </row>
    <row r="682" spans="2:19">
      <c r="B682" s="32"/>
      <c r="C682" s="32"/>
      <c r="D682" s="32"/>
      <c r="E682" s="32"/>
      <c r="F682" s="32"/>
      <c r="G682" s="32"/>
      <c r="H682" s="32"/>
      <c r="I682" s="32"/>
      <c r="J682" s="31"/>
      <c r="K682" s="31"/>
      <c r="L682" s="31"/>
      <c r="M682" s="42"/>
      <c r="N682" s="32"/>
      <c r="O682" s="32"/>
      <c r="P682" s="32"/>
      <c r="Q682" s="32"/>
      <c r="R682" s="32"/>
      <c r="S682" s="32"/>
    </row>
    <row r="683" spans="2:19">
      <c r="B683" s="32"/>
      <c r="C683" s="32"/>
      <c r="D683" s="32"/>
      <c r="E683" s="32"/>
      <c r="F683" s="32"/>
      <c r="G683" s="32"/>
      <c r="H683" s="32"/>
      <c r="I683" s="32"/>
      <c r="J683" s="31"/>
      <c r="K683" s="31"/>
      <c r="L683" s="31"/>
      <c r="M683" s="42"/>
      <c r="N683" s="32"/>
      <c r="O683" s="32"/>
      <c r="P683" s="32"/>
      <c r="Q683" s="32"/>
      <c r="R683" s="32"/>
      <c r="S683" s="32"/>
    </row>
    <row r="684" spans="2:19">
      <c r="B684" s="32"/>
      <c r="C684" s="32"/>
      <c r="D684" s="32"/>
      <c r="E684" s="32"/>
      <c r="F684" s="32"/>
      <c r="G684" s="32"/>
      <c r="H684" s="32"/>
      <c r="I684" s="32"/>
      <c r="J684" s="31"/>
      <c r="K684" s="31"/>
      <c r="L684" s="31"/>
      <c r="M684" s="42"/>
      <c r="N684" s="32"/>
      <c r="O684" s="32"/>
      <c r="P684" s="32"/>
      <c r="Q684" s="32"/>
      <c r="R684" s="32"/>
      <c r="S684" s="32"/>
    </row>
    <row r="685" spans="2:19">
      <c r="B685" s="32"/>
      <c r="C685" s="32"/>
      <c r="D685" s="32"/>
      <c r="E685" s="32"/>
      <c r="F685" s="32"/>
      <c r="G685" s="32"/>
      <c r="H685" s="32"/>
      <c r="I685" s="32"/>
      <c r="J685" s="31"/>
      <c r="K685" s="31"/>
      <c r="L685" s="31"/>
      <c r="M685" s="42"/>
      <c r="N685" s="32"/>
      <c r="O685" s="32"/>
      <c r="P685" s="32"/>
      <c r="Q685" s="32"/>
      <c r="R685" s="32"/>
      <c r="S685" s="32"/>
    </row>
    <row r="686" spans="2:19">
      <c r="B686" s="32"/>
      <c r="C686" s="32"/>
      <c r="D686" s="32"/>
      <c r="E686" s="32"/>
      <c r="F686" s="32"/>
      <c r="G686" s="32"/>
      <c r="H686" s="32"/>
      <c r="I686" s="32"/>
      <c r="J686" s="31"/>
      <c r="K686" s="31"/>
      <c r="L686" s="31"/>
      <c r="M686" s="42"/>
      <c r="N686" s="32"/>
      <c r="O686" s="32"/>
      <c r="P686" s="32"/>
      <c r="Q686" s="32"/>
      <c r="R686" s="32"/>
      <c r="S686" s="32"/>
    </row>
    <row r="687" spans="2:19">
      <c r="B687" s="32"/>
      <c r="C687" s="32"/>
      <c r="D687" s="32"/>
      <c r="E687" s="32"/>
      <c r="F687" s="32"/>
      <c r="G687" s="32"/>
      <c r="H687" s="32"/>
      <c r="I687" s="32"/>
      <c r="J687" s="31"/>
      <c r="K687" s="31"/>
      <c r="L687" s="31"/>
      <c r="M687" s="42"/>
      <c r="N687" s="32"/>
      <c r="O687" s="32"/>
      <c r="P687" s="32"/>
      <c r="Q687" s="32"/>
      <c r="R687" s="32"/>
      <c r="S687" s="32"/>
    </row>
    <row r="688" spans="2:19">
      <c r="B688" s="32"/>
      <c r="C688" s="32"/>
      <c r="D688" s="32"/>
      <c r="E688" s="32"/>
      <c r="F688" s="32"/>
      <c r="G688" s="32"/>
      <c r="H688" s="32"/>
      <c r="I688" s="32"/>
      <c r="J688" s="31"/>
      <c r="K688" s="31"/>
      <c r="L688" s="31"/>
      <c r="M688" s="42"/>
      <c r="N688" s="32"/>
      <c r="O688" s="32"/>
      <c r="P688" s="32"/>
      <c r="Q688" s="32"/>
      <c r="R688" s="32"/>
      <c r="S688" s="32"/>
    </row>
    <row r="689" spans="2:19">
      <c r="B689" s="32"/>
      <c r="C689" s="32"/>
      <c r="D689" s="32"/>
      <c r="E689" s="32"/>
      <c r="F689" s="32"/>
      <c r="G689" s="32"/>
      <c r="H689" s="32"/>
      <c r="I689" s="32"/>
      <c r="J689" s="31"/>
      <c r="K689" s="31"/>
      <c r="L689" s="31"/>
      <c r="M689" s="42"/>
      <c r="N689" s="32"/>
      <c r="O689" s="32"/>
      <c r="P689" s="32"/>
      <c r="Q689" s="32"/>
      <c r="R689" s="32"/>
      <c r="S689" s="32"/>
    </row>
    <row r="690" spans="2:19">
      <c r="B690" s="32"/>
      <c r="C690" s="32"/>
      <c r="D690" s="32"/>
      <c r="E690" s="32"/>
      <c r="F690" s="32"/>
      <c r="G690" s="32"/>
      <c r="H690" s="32"/>
      <c r="I690" s="32"/>
      <c r="J690" s="31"/>
      <c r="K690" s="31"/>
      <c r="L690" s="31"/>
      <c r="M690" s="42"/>
      <c r="N690" s="32"/>
      <c r="O690" s="32"/>
      <c r="P690" s="32"/>
      <c r="Q690" s="32"/>
      <c r="R690" s="32"/>
      <c r="S690" s="32"/>
    </row>
    <row r="691" spans="2:19">
      <c r="B691" s="32"/>
      <c r="C691" s="32"/>
      <c r="D691" s="32"/>
      <c r="E691" s="32"/>
      <c r="F691" s="32"/>
      <c r="G691" s="32"/>
      <c r="H691" s="32"/>
      <c r="I691" s="32"/>
      <c r="J691" s="31"/>
      <c r="K691" s="31"/>
      <c r="L691" s="31"/>
      <c r="M691" s="42"/>
      <c r="N691" s="32"/>
      <c r="O691" s="32"/>
      <c r="P691" s="32"/>
      <c r="Q691" s="32"/>
      <c r="R691" s="32"/>
      <c r="S691" s="32"/>
    </row>
    <row r="692" spans="2:19">
      <c r="B692" s="32"/>
      <c r="C692" s="32"/>
      <c r="D692" s="32"/>
      <c r="E692" s="32"/>
      <c r="F692" s="32"/>
      <c r="G692" s="32"/>
      <c r="H692" s="32"/>
      <c r="I692" s="32"/>
      <c r="J692" s="31"/>
      <c r="K692" s="31"/>
      <c r="L692" s="31"/>
      <c r="M692" s="42"/>
      <c r="N692" s="32"/>
      <c r="O692" s="32"/>
      <c r="P692" s="32"/>
      <c r="Q692" s="32"/>
      <c r="R692" s="32"/>
      <c r="S692" s="32"/>
    </row>
    <row r="693" spans="2:19">
      <c r="B693" s="32"/>
      <c r="C693" s="32"/>
      <c r="D693" s="32"/>
      <c r="E693" s="32"/>
      <c r="F693" s="32"/>
      <c r="G693" s="32"/>
      <c r="H693" s="32"/>
      <c r="I693" s="32"/>
      <c r="J693" s="31"/>
      <c r="K693" s="31"/>
      <c r="L693" s="31"/>
      <c r="M693" s="42"/>
      <c r="N693" s="32"/>
      <c r="O693" s="32"/>
      <c r="P693" s="32"/>
      <c r="Q693" s="32"/>
      <c r="R693" s="32"/>
      <c r="S693" s="32"/>
    </row>
    <row r="694" spans="2:19">
      <c r="B694" s="32"/>
      <c r="C694" s="32"/>
      <c r="D694" s="32"/>
      <c r="E694" s="32"/>
      <c r="F694" s="32"/>
      <c r="G694" s="32"/>
      <c r="H694" s="32"/>
      <c r="I694" s="32"/>
      <c r="J694" s="31"/>
      <c r="K694" s="31"/>
      <c r="L694" s="31"/>
      <c r="M694" s="42"/>
      <c r="N694" s="32"/>
      <c r="O694" s="32"/>
      <c r="P694" s="32"/>
      <c r="Q694" s="32"/>
      <c r="R694" s="32"/>
      <c r="S694" s="32"/>
    </row>
    <row r="695" spans="2:19">
      <c r="B695" s="32"/>
      <c r="C695" s="32"/>
      <c r="D695" s="32"/>
      <c r="E695" s="32"/>
      <c r="F695" s="32"/>
      <c r="G695" s="32"/>
      <c r="H695" s="32"/>
      <c r="I695" s="32"/>
      <c r="J695" s="31"/>
      <c r="K695" s="31"/>
      <c r="L695" s="31"/>
      <c r="M695" s="42"/>
      <c r="N695" s="32"/>
      <c r="O695" s="32"/>
      <c r="P695" s="32"/>
      <c r="Q695" s="32"/>
      <c r="R695" s="32"/>
      <c r="S695" s="32"/>
    </row>
    <row r="696" spans="2:19">
      <c r="B696" s="32"/>
      <c r="C696" s="32"/>
      <c r="D696" s="32"/>
      <c r="E696" s="32"/>
      <c r="F696" s="32"/>
      <c r="G696" s="32"/>
      <c r="H696" s="32"/>
      <c r="I696" s="32"/>
      <c r="J696" s="31"/>
      <c r="K696" s="31"/>
      <c r="L696" s="31"/>
      <c r="M696" s="42"/>
      <c r="N696" s="32"/>
      <c r="O696" s="32"/>
      <c r="P696" s="32"/>
      <c r="Q696" s="32"/>
      <c r="R696" s="32"/>
      <c r="S696" s="32"/>
    </row>
    <row r="697" spans="2:19">
      <c r="B697" s="32"/>
      <c r="C697" s="32"/>
      <c r="D697" s="32"/>
      <c r="E697" s="32"/>
      <c r="F697" s="32"/>
      <c r="G697" s="32"/>
      <c r="H697" s="32"/>
      <c r="I697" s="32"/>
      <c r="J697" s="31"/>
      <c r="K697" s="31"/>
      <c r="L697" s="31"/>
      <c r="M697" s="42"/>
      <c r="N697" s="32"/>
      <c r="O697" s="32"/>
      <c r="P697" s="32"/>
      <c r="Q697" s="32"/>
      <c r="R697" s="32"/>
      <c r="S697" s="32"/>
    </row>
    <row r="698" spans="2:19">
      <c r="B698" s="32"/>
      <c r="C698" s="32"/>
      <c r="D698" s="32"/>
      <c r="E698" s="32"/>
      <c r="F698" s="32"/>
      <c r="G698" s="32"/>
      <c r="H698" s="32"/>
      <c r="I698" s="32"/>
      <c r="J698" s="31"/>
      <c r="K698" s="31"/>
      <c r="L698" s="31"/>
      <c r="M698" s="42"/>
      <c r="N698" s="32"/>
      <c r="O698" s="32"/>
      <c r="P698" s="32"/>
      <c r="Q698" s="32"/>
      <c r="R698" s="32"/>
      <c r="S698" s="32"/>
    </row>
    <row r="699" spans="2:19">
      <c r="B699" s="32"/>
      <c r="C699" s="32"/>
      <c r="D699" s="32"/>
      <c r="E699" s="32"/>
      <c r="F699" s="32"/>
      <c r="G699" s="32"/>
      <c r="H699" s="32"/>
      <c r="I699" s="32"/>
      <c r="J699" s="31"/>
      <c r="K699" s="31"/>
      <c r="L699" s="31"/>
      <c r="M699" s="42"/>
      <c r="N699" s="32"/>
      <c r="O699" s="32"/>
      <c r="P699" s="32"/>
      <c r="Q699" s="32"/>
      <c r="R699" s="32"/>
      <c r="S699" s="32"/>
    </row>
    <row r="700" spans="2:19">
      <c r="B700" s="32"/>
      <c r="C700" s="32"/>
      <c r="D700" s="32"/>
      <c r="E700" s="32"/>
      <c r="F700" s="32"/>
      <c r="G700" s="32"/>
      <c r="H700" s="32"/>
      <c r="I700" s="32"/>
      <c r="J700" s="31"/>
      <c r="K700" s="31"/>
      <c r="L700" s="31"/>
      <c r="M700" s="42"/>
      <c r="N700" s="32"/>
      <c r="O700" s="32"/>
      <c r="P700" s="32"/>
      <c r="Q700" s="32"/>
      <c r="R700" s="32"/>
      <c r="S700" s="32"/>
    </row>
    <row r="701" spans="2:19">
      <c r="B701" s="32"/>
      <c r="C701" s="32"/>
      <c r="D701" s="32"/>
      <c r="E701" s="32"/>
      <c r="F701" s="32"/>
      <c r="G701" s="32"/>
      <c r="H701" s="32"/>
      <c r="I701" s="32"/>
      <c r="J701" s="31"/>
      <c r="K701" s="31"/>
      <c r="L701" s="31"/>
      <c r="M701" s="42"/>
      <c r="N701" s="32"/>
      <c r="O701" s="32"/>
      <c r="P701" s="32"/>
      <c r="Q701" s="32"/>
      <c r="R701" s="32"/>
      <c r="S701" s="32"/>
    </row>
    <row r="702" spans="2:19">
      <c r="B702" s="32"/>
      <c r="C702" s="32"/>
      <c r="D702" s="32"/>
      <c r="E702" s="32"/>
      <c r="F702" s="32"/>
      <c r="G702" s="32"/>
      <c r="H702" s="32"/>
      <c r="I702" s="32"/>
      <c r="J702" s="31"/>
      <c r="K702" s="31"/>
      <c r="L702" s="31"/>
      <c r="M702" s="42"/>
      <c r="N702" s="32"/>
      <c r="O702" s="32"/>
      <c r="P702" s="32"/>
      <c r="Q702" s="32"/>
      <c r="R702" s="32"/>
      <c r="S702" s="32"/>
    </row>
    <row r="703" spans="2:19">
      <c r="B703" s="32"/>
      <c r="C703" s="32"/>
      <c r="D703" s="32"/>
      <c r="E703" s="32"/>
      <c r="F703" s="32"/>
      <c r="G703" s="32"/>
      <c r="H703" s="32"/>
      <c r="I703" s="32"/>
      <c r="J703" s="31"/>
      <c r="K703" s="31"/>
      <c r="L703" s="31"/>
      <c r="M703" s="42"/>
      <c r="N703" s="32"/>
      <c r="O703" s="32"/>
      <c r="P703" s="32"/>
      <c r="Q703" s="32"/>
      <c r="R703" s="32"/>
      <c r="S703" s="32"/>
    </row>
    <row r="704" spans="2:19">
      <c r="B704" s="32"/>
      <c r="C704" s="32"/>
      <c r="D704" s="32"/>
      <c r="E704" s="32"/>
      <c r="F704" s="32"/>
      <c r="G704" s="32"/>
      <c r="H704" s="32"/>
      <c r="I704" s="32"/>
      <c r="J704" s="31"/>
      <c r="K704" s="31"/>
      <c r="L704" s="31"/>
      <c r="M704" s="42"/>
      <c r="N704" s="32"/>
      <c r="O704" s="32"/>
      <c r="P704" s="32"/>
      <c r="Q704" s="32"/>
      <c r="R704" s="32"/>
      <c r="S704" s="32"/>
    </row>
    <row r="705" spans="2:19">
      <c r="B705" s="32"/>
      <c r="C705" s="32"/>
      <c r="D705" s="32"/>
      <c r="E705" s="32"/>
      <c r="F705" s="32"/>
      <c r="G705" s="32"/>
      <c r="H705" s="32"/>
      <c r="I705" s="32"/>
      <c r="J705" s="31"/>
      <c r="K705" s="31"/>
      <c r="L705" s="31"/>
      <c r="M705" s="42"/>
      <c r="N705" s="32"/>
      <c r="O705" s="32"/>
      <c r="P705" s="32"/>
      <c r="Q705" s="32"/>
      <c r="R705" s="32"/>
      <c r="S705" s="32"/>
    </row>
    <row r="706" spans="2:19">
      <c r="B706" s="32"/>
      <c r="C706" s="32"/>
      <c r="D706" s="32"/>
      <c r="E706" s="32"/>
      <c r="F706" s="32"/>
      <c r="G706" s="32"/>
      <c r="H706" s="32"/>
      <c r="I706" s="32"/>
      <c r="J706" s="31"/>
      <c r="K706" s="31"/>
      <c r="L706" s="31"/>
      <c r="M706" s="42"/>
      <c r="N706" s="32"/>
      <c r="O706" s="32"/>
      <c r="P706" s="32"/>
      <c r="Q706" s="32"/>
      <c r="R706" s="32"/>
      <c r="S706" s="32"/>
    </row>
    <row r="707" spans="2:19">
      <c r="B707" s="32"/>
      <c r="C707" s="32"/>
      <c r="D707" s="32"/>
      <c r="E707" s="32"/>
      <c r="F707" s="32"/>
      <c r="G707" s="32"/>
      <c r="H707" s="32"/>
      <c r="I707" s="32"/>
      <c r="J707" s="31"/>
      <c r="K707" s="31"/>
      <c r="L707" s="31"/>
      <c r="M707" s="42"/>
      <c r="N707" s="32"/>
      <c r="O707" s="32"/>
      <c r="P707" s="32"/>
      <c r="Q707" s="32"/>
      <c r="R707" s="32"/>
      <c r="S707" s="32"/>
    </row>
    <row r="708" spans="2:19">
      <c r="B708" s="32"/>
      <c r="C708" s="32"/>
      <c r="D708" s="32"/>
      <c r="E708" s="32"/>
      <c r="F708" s="32"/>
      <c r="G708" s="32"/>
      <c r="H708" s="32"/>
      <c r="I708" s="32"/>
      <c r="J708" s="31"/>
      <c r="K708" s="31"/>
      <c r="L708" s="31"/>
      <c r="M708" s="42"/>
      <c r="N708" s="32"/>
      <c r="O708" s="32"/>
      <c r="P708" s="32"/>
      <c r="Q708" s="32"/>
      <c r="R708" s="32"/>
      <c r="S708" s="32"/>
    </row>
    <row r="709" spans="2:19">
      <c r="B709" s="32"/>
      <c r="C709" s="32"/>
      <c r="D709" s="32"/>
      <c r="E709" s="32"/>
      <c r="F709" s="32"/>
      <c r="G709" s="32"/>
      <c r="H709" s="32"/>
      <c r="I709" s="32"/>
      <c r="J709" s="31"/>
      <c r="K709" s="31"/>
      <c r="L709" s="31"/>
      <c r="M709" s="42"/>
      <c r="N709" s="32"/>
      <c r="O709" s="32"/>
      <c r="P709" s="32"/>
      <c r="Q709" s="32"/>
      <c r="R709" s="32"/>
      <c r="S709" s="32"/>
    </row>
    <row r="710" spans="2:19">
      <c r="B710" s="32"/>
      <c r="C710" s="32"/>
      <c r="D710" s="32"/>
      <c r="E710" s="32"/>
      <c r="F710" s="32"/>
      <c r="G710" s="32"/>
      <c r="H710" s="32"/>
      <c r="I710" s="32"/>
      <c r="J710" s="31"/>
      <c r="K710" s="31"/>
      <c r="L710" s="31"/>
      <c r="M710" s="42"/>
      <c r="N710" s="32"/>
      <c r="O710" s="32"/>
      <c r="P710" s="32"/>
      <c r="Q710" s="32"/>
      <c r="R710" s="32"/>
      <c r="S710" s="32"/>
    </row>
    <row r="711" spans="2:19">
      <c r="B711" s="32"/>
      <c r="C711" s="32"/>
      <c r="D711" s="32"/>
      <c r="E711" s="32"/>
      <c r="F711" s="32"/>
      <c r="G711" s="32"/>
      <c r="H711" s="32"/>
      <c r="I711" s="32"/>
      <c r="J711" s="31"/>
      <c r="K711" s="31"/>
      <c r="L711" s="31"/>
      <c r="M711" s="42"/>
      <c r="N711" s="32"/>
      <c r="O711" s="32"/>
      <c r="P711" s="32"/>
      <c r="Q711" s="32"/>
      <c r="R711" s="32"/>
      <c r="S711" s="32"/>
    </row>
    <row r="712" spans="2:19">
      <c r="B712" s="32"/>
      <c r="C712" s="32"/>
      <c r="D712" s="32"/>
      <c r="E712" s="32"/>
      <c r="F712" s="32"/>
      <c r="G712" s="32"/>
      <c r="H712" s="32"/>
      <c r="I712" s="32"/>
      <c r="J712" s="31"/>
      <c r="K712" s="31"/>
      <c r="L712" s="31"/>
      <c r="M712" s="42"/>
      <c r="N712" s="32"/>
      <c r="O712" s="32"/>
      <c r="P712" s="32"/>
      <c r="Q712" s="32"/>
      <c r="R712" s="32"/>
      <c r="S712" s="32"/>
    </row>
    <row r="713" spans="2:19">
      <c r="B713" s="32"/>
      <c r="C713" s="32"/>
      <c r="D713" s="32"/>
      <c r="E713" s="32"/>
      <c r="F713" s="32"/>
      <c r="G713" s="32"/>
      <c r="H713" s="32"/>
      <c r="I713" s="32"/>
      <c r="J713" s="31"/>
      <c r="K713" s="31"/>
      <c r="L713" s="31"/>
      <c r="M713" s="42"/>
      <c r="N713" s="32"/>
      <c r="O713" s="32"/>
      <c r="P713" s="32"/>
      <c r="Q713" s="32"/>
      <c r="R713" s="32"/>
      <c r="S713" s="32"/>
    </row>
    <row r="714" spans="2:19">
      <c r="B714" s="32"/>
      <c r="C714" s="32"/>
      <c r="D714" s="32"/>
      <c r="E714" s="32"/>
      <c r="F714" s="32"/>
      <c r="G714" s="32"/>
      <c r="H714" s="32"/>
      <c r="I714" s="32"/>
      <c r="J714" s="31"/>
      <c r="K714" s="31"/>
      <c r="L714" s="31"/>
      <c r="M714" s="42"/>
      <c r="N714" s="32"/>
      <c r="O714" s="32"/>
      <c r="P714" s="32"/>
      <c r="Q714" s="32"/>
      <c r="R714" s="32"/>
      <c r="S714" s="32"/>
    </row>
    <row r="715" spans="2:19">
      <c r="B715" s="32"/>
      <c r="C715" s="32"/>
      <c r="D715" s="32"/>
      <c r="E715" s="32"/>
      <c r="F715" s="32"/>
      <c r="G715" s="32"/>
      <c r="H715" s="32"/>
      <c r="I715" s="32"/>
      <c r="J715" s="31"/>
      <c r="K715" s="31"/>
      <c r="L715" s="31"/>
      <c r="M715" s="42"/>
      <c r="N715" s="32"/>
      <c r="O715" s="32"/>
      <c r="P715" s="32"/>
      <c r="Q715" s="32"/>
      <c r="R715" s="32"/>
      <c r="S715" s="32"/>
    </row>
    <row r="716" spans="2:19">
      <c r="B716" s="32"/>
      <c r="C716" s="32"/>
      <c r="D716" s="32"/>
      <c r="E716" s="32"/>
      <c r="F716" s="32"/>
      <c r="G716" s="32"/>
      <c r="H716" s="32"/>
      <c r="I716" s="32"/>
      <c r="J716" s="31"/>
      <c r="K716" s="31"/>
      <c r="L716" s="31"/>
      <c r="M716" s="42"/>
      <c r="N716" s="32"/>
      <c r="O716" s="32"/>
      <c r="P716" s="32"/>
      <c r="Q716" s="32"/>
      <c r="R716" s="32"/>
      <c r="S716" s="32"/>
    </row>
    <row r="717" spans="2:19">
      <c r="B717" s="32"/>
      <c r="C717" s="32"/>
      <c r="D717" s="32"/>
      <c r="E717" s="32"/>
      <c r="F717" s="32"/>
      <c r="G717" s="32"/>
      <c r="H717" s="32"/>
      <c r="I717" s="32"/>
      <c r="J717" s="31"/>
      <c r="K717" s="31"/>
      <c r="L717" s="31"/>
      <c r="M717" s="42"/>
      <c r="N717" s="32"/>
      <c r="O717" s="32"/>
      <c r="P717" s="32"/>
      <c r="Q717" s="32"/>
      <c r="R717" s="32"/>
      <c r="S717" s="32"/>
    </row>
    <row r="718" spans="2:19">
      <c r="B718" s="32"/>
      <c r="C718" s="32"/>
      <c r="D718" s="32"/>
      <c r="E718" s="32"/>
      <c r="F718" s="32"/>
      <c r="G718" s="32"/>
      <c r="H718" s="32"/>
      <c r="I718" s="32"/>
      <c r="J718" s="31"/>
      <c r="K718" s="31"/>
      <c r="L718" s="31"/>
      <c r="M718" s="42"/>
      <c r="N718" s="32"/>
      <c r="O718" s="32"/>
      <c r="P718" s="32"/>
      <c r="Q718" s="32"/>
      <c r="R718" s="32"/>
      <c r="S718" s="32"/>
    </row>
    <row r="719" spans="2:19">
      <c r="B719" s="32"/>
      <c r="C719" s="32"/>
      <c r="D719" s="32"/>
      <c r="E719" s="32"/>
      <c r="F719" s="32"/>
      <c r="G719" s="32"/>
      <c r="H719" s="32"/>
      <c r="I719" s="32"/>
      <c r="J719" s="31"/>
      <c r="K719" s="31"/>
      <c r="L719" s="31"/>
      <c r="M719" s="42"/>
      <c r="N719" s="32"/>
      <c r="O719" s="32"/>
      <c r="P719" s="32"/>
      <c r="Q719" s="32"/>
      <c r="R719" s="32"/>
      <c r="S719" s="32"/>
    </row>
    <row r="720" spans="2:19">
      <c r="B720" s="32"/>
      <c r="C720" s="32"/>
      <c r="D720" s="32"/>
      <c r="E720" s="32"/>
      <c r="F720" s="32"/>
      <c r="G720" s="32"/>
      <c r="H720" s="32"/>
      <c r="I720" s="32"/>
      <c r="J720" s="31"/>
      <c r="K720" s="31"/>
      <c r="L720" s="31"/>
      <c r="M720" s="42"/>
      <c r="N720" s="32"/>
      <c r="O720" s="32"/>
      <c r="P720" s="32"/>
      <c r="Q720" s="32"/>
      <c r="R720" s="32"/>
      <c r="S720" s="32"/>
    </row>
    <row r="721" spans="2:19">
      <c r="B721" s="32"/>
      <c r="C721" s="32"/>
      <c r="D721" s="32"/>
      <c r="E721" s="32"/>
      <c r="F721" s="32"/>
      <c r="G721" s="32"/>
      <c r="H721" s="32"/>
      <c r="I721" s="32"/>
      <c r="J721" s="31"/>
      <c r="K721" s="31"/>
      <c r="L721" s="31"/>
      <c r="M721" s="42"/>
      <c r="N721" s="32"/>
      <c r="O721" s="32"/>
      <c r="P721" s="32"/>
      <c r="Q721" s="32"/>
      <c r="R721" s="32"/>
      <c r="S721" s="32"/>
    </row>
    <row r="722" spans="2:19">
      <c r="B722" s="32"/>
      <c r="C722" s="32"/>
      <c r="D722" s="32"/>
      <c r="E722" s="32"/>
      <c r="F722" s="32"/>
      <c r="G722" s="32"/>
      <c r="H722" s="32"/>
      <c r="I722" s="32"/>
      <c r="J722" s="31"/>
      <c r="K722" s="31"/>
      <c r="L722" s="31"/>
      <c r="M722" s="42"/>
      <c r="N722" s="32"/>
      <c r="O722" s="32"/>
      <c r="P722" s="32"/>
      <c r="Q722" s="32"/>
      <c r="R722" s="32"/>
      <c r="S722" s="32"/>
    </row>
    <row r="723" spans="2:19">
      <c r="B723" s="32"/>
      <c r="C723" s="32"/>
      <c r="D723" s="32"/>
      <c r="E723" s="32"/>
      <c r="F723" s="32"/>
      <c r="G723" s="32"/>
      <c r="H723" s="32"/>
      <c r="I723" s="32"/>
      <c r="J723" s="31"/>
      <c r="K723" s="31"/>
      <c r="L723" s="31"/>
      <c r="M723" s="42"/>
      <c r="N723" s="32"/>
      <c r="O723" s="32"/>
      <c r="P723" s="32"/>
      <c r="Q723" s="32"/>
      <c r="R723" s="32"/>
      <c r="S723" s="32"/>
    </row>
    <row r="724" spans="2:19">
      <c r="B724" s="32"/>
      <c r="C724" s="32"/>
      <c r="D724" s="32"/>
      <c r="E724" s="32"/>
      <c r="F724" s="32"/>
      <c r="G724" s="32"/>
      <c r="H724" s="32"/>
      <c r="I724" s="32"/>
      <c r="J724" s="31"/>
      <c r="K724" s="31"/>
      <c r="L724" s="31"/>
      <c r="M724" s="42"/>
      <c r="N724" s="32"/>
      <c r="O724" s="32"/>
      <c r="P724" s="32"/>
      <c r="Q724" s="32"/>
      <c r="R724" s="32"/>
      <c r="S724" s="32"/>
    </row>
    <row r="725" spans="2:19">
      <c r="B725" s="32"/>
      <c r="C725" s="32"/>
      <c r="D725" s="32"/>
      <c r="E725" s="32"/>
      <c r="F725" s="32"/>
      <c r="G725" s="32"/>
      <c r="H725" s="32"/>
      <c r="I725" s="32"/>
      <c r="J725" s="31"/>
      <c r="K725" s="31"/>
      <c r="L725" s="31"/>
      <c r="M725" s="42"/>
      <c r="N725" s="32"/>
      <c r="O725" s="32"/>
      <c r="P725" s="32"/>
      <c r="Q725" s="32"/>
      <c r="R725" s="32"/>
      <c r="S725" s="32"/>
    </row>
    <row r="726" spans="2:19">
      <c r="B726" s="32"/>
      <c r="C726" s="32"/>
      <c r="D726" s="32"/>
      <c r="E726" s="32"/>
      <c r="F726" s="32"/>
      <c r="G726" s="32"/>
      <c r="H726" s="32"/>
      <c r="I726" s="32"/>
      <c r="J726" s="31"/>
      <c r="K726" s="31"/>
      <c r="L726" s="31"/>
      <c r="M726" s="42"/>
      <c r="N726" s="32"/>
      <c r="O726" s="32"/>
      <c r="P726" s="32"/>
      <c r="Q726" s="32"/>
      <c r="R726" s="32"/>
      <c r="S726" s="32"/>
    </row>
    <row r="727" spans="2:19">
      <c r="B727" s="32"/>
      <c r="C727" s="32"/>
      <c r="D727" s="32"/>
      <c r="E727" s="32"/>
      <c r="F727" s="32"/>
      <c r="G727" s="32"/>
      <c r="H727" s="32"/>
      <c r="I727" s="32"/>
      <c r="J727" s="31"/>
      <c r="K727" s="31"/>
      <c r="L727" s="31"/>
      <c r="M727" s="42"/>
      <c r="N727" s="32"/>
      <c r="O727" s="32"/>
      <c r="P727" s="32"/>
      <c r="Q727" s="32"/>
      <c r="R727" s="32"/>
      <c r="S727" s="32"/>
    </row>
    <row r="728" spans="2:19">
      <c r="B728" s="32"/>
      <c r="C728" s="32"/>
      <c r="D728" s="32"/>
      <c r="E728" s="32"/>
      <c r="F728" s="32"/>
      <c r="G728" s="32"/>
      <c r="H728" s="32"/>
      <c r="I728" s="32"/>
      <c r="J728" s="31"/>
      <c r="K728" s="31"/>
      <c r="L728" s="31"/>
      <c r="M728" s="42"/>
      <c r="N728" s="32"/>
      <c r="O728" s="32"/>
      <c r="P728" s="32"/>
      <c r="Q728" s="32"/>
      <c r="R728" s="32"/>
      <c r="S728" s="32"/>
    </row>
    <row r="729" spans="2:19">
      <c r="B729" s="32"/>
      <c r="C729" s="32"/>
      <c r="D729" s="32"/>
      <c r="E729" s="32"/>
      <c r="F729" s="32"/>
      <c r="G729" s="32"/>
      <c r="H729" s="32"/>
      <c r="I729" s="32"/>
      <c r="J729" s="31"/>
      <c r="K729" s="31"/>
      <c r="L729" s="31"/>
      <c r="M729" s="42"/>
      <c r="N729" s="32"/>
      <c r="O729" s="32"/>
      <c r="P729" s="32"/>
      <c r="Q729" s="32"/>
      <c r="R729" s="32"/>
      <c r="S729" s="32"/>
    </row>
    <row r="730" spans="2:19">
      <c r="B730" s="32"/>
      <c r="C730" s="32"/>
      <c r="D730" s="32"/>
      <c r="E730" s="32"/>
      <c r="F730" s="32"/>
      <c r="G730" s="32"/>
      <c r="H730" s="32"/>
      <c r="I730" s="32"/>
      <c r="J730" s="31"/>
      <c r="K730" s="31"/>
      <c r="L730" s="31"/>
      <c r="M730" s="42"/>
      <c r="N730" s="32"/>
      <c r="O730" s="32"/>
      <c r="P730" s="32"/>
      <c r="Q730" s="32"/>
      <c r="R730" s="32"/>
      <c r="S730" s="32"/>
    </row>
    <row r="731" spans="2:19">
      <c r="B731" s="32"/>
      <c r="C731" s="32"/>
      <c r="D731" s="32"/>
      <c r="E731" s="32"/>
      <c r="F731" s="32"/>
      <c r="G731" s="32"/>
      <c r="H731" s="32"/>
      <c r="I731" s="32"/>
      <c r="J731" s="31"/>
      <c r="K731" s="31"/>
      <c r="L731" s="31"/>
      <c r="M731" s="42"/>
      <c r="N731" s="32"/>
      <c r="O731" s="32"/>
      <c r="P731" s="32"/>
      <c r="Q731" s="32"/>
      <c r="R731" s="32"/>
      <c r="S731" s="32"/>
    </row>
    <row r="732" spans="2:19">
      <c r="B732" s="32"/>
      <c r="C732" s="32"/>
      <c r="D732" s="32"/>
      <c r="E732" s="32"/>
      <c r="F732" s="32"/>
      <c r="G732" s="32"/>
      <c r="H732" s="32"/>
      <c r="I732" s="32"/>
      <c r="J732" s="31"/>
      <c r="K732" s="31"/>
      <c r="L732" s="31"/>
      <c r="M732" s="42"/>
      <c r="N732" s="32"/>
      <c r="O732" s="32"/>
      <c r="P732" s="32"/>
      <c r="Q732" s="32"/>
      <c r="R732" s="32"/>
      <c r="S732" s="32"/>
    </row>
    <row r="733" spans="2:19">
      <c r="B733" s="32"/>
      <c r="C733" s="32"/>
      <c r="D733" s="32"/>
      <c r="E733" s="32"/>
      <c r="F733" s="32"/>
      <c r="G733" s="32"/>
      <c r="H733" s="32"/>
      <c r="I733" s="32"/>
      <c r="J733" s="31"/>
      <c r="K733" s="31"/>
      <c r="L733" s="31"/>
      <c r="M733" s="42"/>
      <c r="N733" s="32"/>
      <c r="O733" s="32"/>
      <c r="P733" s="32"/>
      <c r="Q733" s="32"/>
      <c r="R733" s="32"/>
      <c r="S733" s="32"/>
    </row>
    <row r="734" spans="2:19">
      <c r="B734" s="32"/>
      <c r="C734" s="32"/>
      <c r="D734" s="32"/>
      <c r="E734" s="32"/>
      <c r="F734" s="32"/>
      <c r="G734" s="32"/>
      <c r="H734" s="32"/>
      <c r="I734" s="32"/>
      <c r="J734" s="31"/>
      <c r="K734" s="31"/>
      <c r="L734" s="31"/>
      <c r="M734" s="42"/>
      <c r="N734" s="32"/>
      <c r="O734" s="32"/>
      <c r="P734" s="32"/>
      <c r="Q734" s="32"/>
      <c r="R734" s="32"/>
      <c r="S734" s="32"/>
    </row>
    <row r="735" spans="2:19">
      <c r="B735" s="32"/>
      <c r="C735" s="32"/>
      <c r="D735" s="32"/>
      <c r="E735" s="32"/>
      <c r="F735" s="32"/>
      <c r="G735" s="32"/>
      <c r="H735" s="32"/>
      <c r="I735" s="32"/>
      <c r="J735" s="31"/>
      <c r="K735" s="31"/>
      <c r="L735" s="31"/>
      <c r="M735" s="42"/>
      <c r="N735" s="32"/>
      <c r="O735" s="32"/>
      <c r="P735" s="32"/>
      <c r="Q735" s="32"/>
      <c r="R735" s="32"/>
      <c r="S735" s="32"/>
    </row>
    <row r="736" spans="2:19">
      <c r="B736" s="32"/>
      <c r="C736" s="32"/>
      <c r="D736" s="32"/>
      <c r="E736" s="32"/>
      <c r="F736" s="32"/>
      <c r="G736" s="32"/>
      <c r="H736" s="32"/>
      <c r="I736" s="32"/>
      <c r="J736" s="31"/>
      <c r="K736" s="31"/>
      <c r="L736" s="31"/>
      <c r="M736" s="42"/>
      <c r="N736" s="32"/>
      <c r="O736" s="32"/>
      <c r="P736" s="32"/>
      <c r="Q736" s="32"/>
      <c r="R736" s="32"/>
      <c r="S736" s="32"/>
    </row>
    <row r="737" spans="2:19">
      <c r="B737" s="32"/>
      <c r="C737" s="32"/>
      <c r="D737" s="32"/>
      <c r="E737" s="32"/>
      <c r="F737" s="32"/>
      <c r="G737" s="32"/>
      <c r="H737" s="32"/>
      <c r="I737" s="32"/>
      <c r="J737" s="31"/>
      <c r="K737" s="31"/>
      <c r="L737" s="31"/>
      <c r="M737" s="42"/>
      <c r="N737" s="32"/>
      <c r="O737" s="32"/>
      <c r="P737" s="32"/>
      <c r="Q737" s="32"/>
      <c r="R737" s="32"/>
      <c r="S737" s="32"/>
    </row>
    <row r="738" spans="2:19">
      <c r="B738" s="32"/>
      <c r="C738" s="32"/>
      <c r="D738" s="32"/>
      <c r="E738" s="32"/>
      <c r="F738" s="32"/>
      <c r="G738" s="32"/>
      <c r="H738" s="32"/>
      <c r="I738" s="32"/>
      <c r="J738" s="31"/>
      <c r="K738" s="31"/>
      <c r="L738" s="31"/>
      <c r="M738" s="42"/>
      <c r="N738" s="32"/>
      <c r="O738" s="32"/>
      <c r="P738" s="32"/>
      <c r="Q738" s="32"/>
      <c r="R738" s="32"/>
      <c r="S738" s="32"/>
    </row>
    <row r="739" spans="2:19">
      <c r="B739" s="32"/>
      <c r="C739" s="32"/>
      <c r="D739" s="32"/>
      <c r="E739" s="32"/>
      <c r="F739" s="32"/>
      <c r="G739" s="32"/>
      <c r="H739" s="32"/>
      <c r="I739" s="32"/>
      <c r="J739" s="31"/>
      <c r="K739" s="31"/>
      <c r="L739" s="31"/>
      <c r="M739" s="42"/>
      <c r="N739" s="32"/>
      <c r="O739" s="32"/>
      <c r="P739" s="32"/>
      <c r="Q739" s="32"/>
      <c r="R739" s="32"/>
      <c r="S739" s="32"/>
    </row>
    <row r="740" spans="2:19">
      <c r="B740" s="32"/>
      <c r="C740" s="32"/>
      <c r="D740" s="32"/>
      <c r="E740" s="32"/>
      <c r="F740" s="32"/>
      <c r="G740" s="32"/>
      <c r="H740" s="32"/>
      <c r="I740" s="32"/>
      <c r="J740" s="31"/>
      <c r="K740" s="31"/>
      <c r="L740" s="31"/>
      <c r="M740" s="42"/>
      <c r="N740" s="32"/>
      <c r="O740" s="32"/>
      <c r="P740" s="32"/>
      <c r="Q740" s="32"/>
      <c r="R740" s="32"/>
      <c r="S740" s="32"/>
    </row>
    <row r="741" spans="2:19">
      <c r="B741" s="32"/>
      <c r="C741" s="32"/>
      <c r="D741" s="32"/>
      <c r="E741" s="32"/>
      <c r="F741" s="32"/>
      <c r="G741" s="32"/>
      <c r="H741" s="32"/>
      <c r="I741" s="32"/>
      <c r="J741" s="31"/>
      <c r="K741" s="31"/>
      <c r="L741" s="31"/>
      <c r="M741" s="42"/>
      <c r="N741" s="32"/>
      <c r="O741" s="32"/>
      <c r="P741" s="32"/>
      <c r="Q741" s="32"/>
      <c r="R741" s="32"/>
      <c r="S741" s="32"/>
    </row>
    <row r="742" spans="2:19">
      <c r="B742" s="32"/>
      <c r="C742" s="32"/>
      <c r="D742" s="32"/>
      <c r="E742" s="32"/>
      <c r="F742" s="32"/>
      <c r="G742" s="32"/>
      <c r="H742" s="32"/>
      <c r="I742" s="32"/>
      <c r="J742" s="31"/>
      <c r="K742" s="31"/>
      <c r="L742" s="31"/>
      <c r="M742" s="42"/>
      <c r="N742" s="32"/>
      <c r="O742" s="32"/>
      <c r="P742" s="32"/>
      <c r="Q742" s="32"/>
      <c r="R742" s="32"/>
      <c r="S742" s="32"/>
    </row>
    <row r="743" spans="2:19">
      <c r="B743" s="32"/>
      <c r="C743" s="32"/>
      <c r="D743" s="32"/>
      <c r="E743" s="32"/>
      <c r="F743" s="32"/>
      <c r="G743" s="32"/>
      <c r="H743" s="32"/>
      <c r="I743" s="32"/>
      <c r="J743" s="31"/>
      <c r="K743" s="31"/>
      <c r="L743" s="31"/>
      <c r="M743" s="42"/>
      <c r="N743" s="32"/>
      <c r="O743" s="32"/>
      <c r="P743" s="32"/>
      <c r="Q743" s="32"/>
      <c r="R743" s="32"/>
      <c r="S743" s="32"/>
    </row>
    <row r="744" spans="2:19">
      <c r="B744" s="32"/>
      <c r="C744" s="32"/>
      <c r="D744" s="32"/>
      <c r="E744" s="32"/>
      <c r="F744" s="32"/>
      <c r="G744" s="32"/>
      <c r="H744" s="32"/>
      <c r="I744" s="32"/>
      <c r="J744" s="31"/>
      <c r="K744" s="31"/>
      <c r="L744" s="31"/>
      <c r="M744" s="42"/>
      <c r="N744" s="32"/>
      <c r="O744" s="32"/>
      <c r="P744" s="32"/>
      <c r="Q744" s="32"/>
      <c r="R744" s="32"/>
      <c r="S744" s="32"/>
    </row>
    <row r="745" spans="2:19">
      <c r="B745" s="32"/>
      <c r="C745" s="32"/>
      <c r="D745" s="32"/>
      <c r="E745" s="32"/>
      <c r="F745" s="32"/>
      <c r="G745" s="32"/>
      <c r="H745" s="32"/>
      <c r="I745" s="32"/>
      <c r="J745" s="31"/>
      <c r="K745" s="31"/>
      <c r="L745" s="31"/>
      <c r="M745" s="42"/>
      <c r="N745" s="32"/>
      <c r="O745" s="32"/>
      <c r="P745" s="32"/>
      <c r="Q745" s="32"/>
      <c r="R745" s="32"/>
      <c r="S745" s="32"/>
    </row>
    <row r="746" spans="2:19">
      <c r="B746" s="32"/>
      <c r="C746" s="32"/>
      <c r="D746" s="32"/>
      <c r="E746" s="32"/>
      <c r="F746" s="32"/>
      <c r="G746" s="32"/>
      <c r="H746" s="32"/>
      <c r="I746" s="32"/>
      <c r="J746" s="31"/>
      <c r="K746" s="31"/>
      <c r="L746" s="31"/>
      <c r="M746" s="42"/>
      <c r="N746" s="32"/>
      <c r="O746" s="32"/>
      <c r="P746" s="32"/>
      <c r="Q746" s="32"/>
      <c r="R746" s="32"/>
      <c r="S746" s="32"/>
    </row>
    <row r="747" spans="2:19">
      <c r="B747" s="32"/>
      <c r="C747" s="32"/>
      <c r="D747" s="32"/>
      <c r="E747" s="32"/>
      <c r="F747" s="32"/>
      <c r="G747" s="32"/>
      <c r="H747" s="32"/>
      <c r="I747" s="32"/>
      <c r="J747" s="31"/>
      <c r="K747" s="31"/>
      <c r="L747" s="31"/>
      <c r="M747" s="42"/>
      <c r="N747" s="32"/>
      <c r="O747" s="32"/>
      <c r="P747" s="32"/>
      <c r="Q747" s="32"/>
      <c r="R747" s="32"/>
      <c r="S747" s="32"/>
    </row>
    <row r="748" spans="2:19">
      <c r="B748" s="32"/>
      <c r="C748" s="32"/>
      <c r="D748" s="32"/>
      <c r="E748" s="32"/>
      <c r="F748" s="32"/>
      <c r="G748" s="32"/>
      <c r="H748" s="32"/>
      <c r="I748" s="32"/>
      <c r="J748" s="31"/>
      <c r="K748" s="31"/>
      <c r="L748" s="31"/>
      <c r="M748" s="42"/>
      <c r="N748" s="32"/>
      <c r="O748" s="32"/>
      <c r="P748" s="32"/>
      <c r="Q748" s="32"/>
      <c r="R748" s="32"/>
      <c r="S748" s="32"/>
    </row>
    <row r="749" spans="2:19">
      <c r="B749" s="32"/>
      <c r="C749" s="32"/>
      <c r="D749" s="32"/>
      <c r="E749" s="32"/>
      <c r="F749" s="32"/>
      <c r="G749" s="32"/>
      <c r="H749" s="32"/>
      <c r="I749" s="32"/>
      <c r="J749" s="31"/>
      <c r="K749" s="31"/>
      <c r="L749" s="31"/>
      <c r="M749" s="42"/>
      <c r="N749" s="32"/>
      <c r="O749" s="32"/>
      <c r="P749" s="32"/>
      <c r="Q749" s="32"/>
      <c r="R749" s="32"/>
      <c r="S749" s="32"/>
    </row>
    <row r="750" spans="2:19">
      <c r="B750" s="32"/>
      <c r="C750" s="32"/>
      <c r="D750" s="32"/>
      <c r="E750" s="32"/>
      <c r="F750" s="32"/>
      <c r="G750" s="32"/>
      <c r="H750" s="32"/>
      <c r="I750" s="32"/>
      <c r="J750" s="31"/>
      <c r="K750" s="31"/>
      <c r="L750" s="31"/>
      <c r="M750" s="42"/>
      <c r="N750" s="32"/>
      <c r="O750" s="32"/>
      <c r="P750" s="32"/>
      <c r="Q750" s="32"/>
      <c r="R750" s="32"/>
      <c r="S750" s="32"/>
    </row>
    <row r="751" spans="2:19">
      <c r="B751" s="32"/>
      <c r="C751" s="32"/>
      <c r="D751" s="32"/>
      <c r="E751" s="32"/>
      <c r="F751" s="32"/>
      <c r="G751" s="32"/>
      <c r="H751" s="32"/>
      <c r="I751" s="32"/>
      <c r="J751" s="31"/>
      <c r="K751" s="31"/>
      <c r="L751" s="31"/>
      <c r="M751" s="42"/>
      <c r="N751" s="32"/>
      <c r="O751" s="32"/>
      <c r="P751" s="32"/>
      <c r="Q751" s="32"/>
      <c r="R751" s="32"/>
      <c r="S751" s="32"/>
    </row>
    <row r="752" spans="2:19">
      <c r="B752" s="32"/>
      <c r="C752" s="32"/>
      <c r="D752" s="32"/>
      <c r="E752" s="32"/>
      <c r="F752" s="32"/>
      <c r="G752" s="32"/>
      <c r="H752" s="32"/>
      <c r="I752" s="32"/>
      <c r="J752" s="31"/>
      <c r="K752" s="31"/>
      <c r="L752" s="31"/>
      <c r="M752" s="42"/>
      <c r="N752" s="32"/>
      <c r="O752" s="32"/>
      <c r="P752" s="32"/>
      <c r="Q752" s="32"/>
      <c r="R752" s="32"/>
      <c r="S752" s="32"/>
    </row>
    <row r="753" spans="2:19">
      <c r="B753" s="32"/>
      <c r="C753" s="32"/>
      <c r="D753" s="32"/>
      <c r="E753" s="32"/>
      <c r="F753" s="32"/>
      <c r="G753" s="32"/>
      <c r="H753" s="32"/>
      <c r="I753" s="32"/>
      <c r="J753" s="31"/>
      <c r="K753" s="31"/>
      <c r="L753" s="31"/>
      <c r="M753" s="42"/>
      <c r="N753" s="32"/>
      <c r="O753" s="32"/>
      <c r="P753" s="32"/>
      <c r="Q753" s="32"/>
      <c r="R753" s="32"/>
      <c r="S753" s="32"/>
    </row>
    <row r="754" spans="2:19">
      <c r="B754" s="32"/>
      <c r="C754" s="32"/>
      <c r="D754" s="32"/>
      <c r="E754" s="32"/>
      <c r="F754" s="32"/>
      <c r="G754" s="32"/>
      <c r="H754" s="32"/>
      <c r="I754" s="32"/>
      <c r="J754" s="31"/>
      <c r="K754" s="31"/>
      <c r="L754" s="31"/>
      <c r="M754" s="42"/>
      <c r="N754" s="32"/>
      <c r="O754" s="32"/>
      <c r="P754" s="32"/>
      <c r="Q754" s="32"/>
      <c r="R754" s="32"/>
      <c r="S754" s="32"/>
    </row>
    <row r="755" spans="2:19">
      <c r="B755" s="32"/>
      <c r="C755" s="32"/>
      <c r="D755" s="32"/>
      <c r="E755" s="32"/>
      <c r="F755" s="32"/>
      <c r="G755" s="32"/>
      <c r="H755" s="32"/>
      <c r="I755" s="32"/>
      <c r="J755" s="31"/>
      <c r="K755" s="31"/>
      <c r="L755" s="31"/>
      <c r="M755" s="42"/>
      <c r="N755" s="32"/>
      <c r="O755" s="32"/>
      <c r="P755" s="32"/>
      <c r="Q755" s="32"/>
      <c r="R755" s="32"/>
      <c r="S755" s="32"/>
    </row>
    <row r="756" spans="2:19">
      <c r="B756" s="32"/>
      <c r="C756" s="32"/>
      <c r="D756" s="32"/>
      <c r="E756" s="32"/>
      <c r="F756" s="32"/>
      <c r="G756" s="32"/>
      <c r="H756" s="32"/>
      <c r="I756" s="32"/>
      <c r="J756" s="31"/>
      <c r="K756" s="31"/>
      <c r="L756" s="31"/>
      <c r="M756" s="42"/>
      <c r="N756" s="32"/>
      <c r="O756" s="32"/>
      <c r="P756" s="32"/>
      <c r="Q756" s="32"/>
      <c r="R756" s="32"/>
      <c r="S756" s="32"/>
    </row>
    <row r="757" spans="2:19">
      <c r="B757" s="32"/>
      <c r="C757" s="32"/>
      <c r="D757" s="32"/>
      <c r="E757" s="32"/>
      <c r="F757" s="32"/>
      <c r="G757" s="32"/>
      <c r="H757" s="32"/>
      <c r="I757" s="32"/>
      <c r="J757" s="31"/>
      <c r="K757" s="31"/>
      <c r="L757" s="31"/>
      <c r="M757" s="42"/>
      <c r="N757" s="32"/>
      <c r="O757" s="32"/>
      <c r="P757" s="32"/>
      <c r="Q757" s="32"/>
      <c r="R757" s="32"/>
      <c r="S757" s="32"/>
    </row>
    <row r="758" spans="2:19">
      <c r="B758" s="32"/>
      <c r="C758" s="32"/>
      <c r="D758" s="32"/>
      <c r="E758" s="32"/>
      <c r="F758" s="32"/>
      <c r="G758" s="32"/>
      <c r="H758" s="32"/>
      <c r="I758" s="32"/>
      <c r="J758" s="31"/>
      <c r="K758" s="31"/>
      <c r="L758" s="31"/>
      <c r="M758" s="42"/>
      <c r="N758" s="32"/>
      <c r="O758" s="32"/>
      <c r="P758" s="32"/>
      <c r="Q758" s="32"/>
      <c r="R758" s="32"/>
      <c r="S758" s="32"/>
    </row>
    <row r="759" spans="2:19">
      <c r="B759" s="32"/>
      <c r="C759" s="32"/>
      <c r="D759" s="32"/>
      <c r="E759" s="32"/>
      <c r="F759" s="32"/>
      <c r="G759" s="32"/>
      <c r="H759" s="32"/>
      <c r="I759" s="32"/>
      <c r="J759" s="31"/>
      <c r="K759" s="31"/>
      <c r="L759" s="31"/>
      <c r="M759" s="42"/>
      <c r="N759" s="32"/>
      <c r="O759" s="32"/>
      <c r="P759" s="32"/>
      <c r="Q759" s="32"/>
      <c r="R759" s="32"/>
      <c r="S759" s="32"/>
    </row>
    <row r="760" spans="2:19">
      <c r="B760" s="32"/>
      <c r="C760" s="32"/>
      <c r="D760" s="32"/>
      <c r="E760" s="32"/>
      <c r="F760" s="32"/>
      <c r="G760" s="32"/>
      <c r="H760" s="32"/>
      <c r="I760" s="32"/>
      <c r="J760" s="31"/>
      <c r="K760" s="31"/>
      <c r="L760" s="31"/>
      <c r="M760" s="42"/>
      <c r="N760" s="32"/>
      <c r="O760" s="32"/>
      <c r="P760" s="32"/>
      <c r="Q760" s="32"/>
      <c r="R760" s="32"/>
      <c r="S760" s="32"/>
    </row>
    <row r="761" spans="2:19">
      <c r="B761" s="32"/>
      <c r="C761" s="32"/>
      <c r="D761" s="32"/>
      <c r="E761" s="32"/>
      <c r="F761" s="32"/>
      <c r="G761" s="32"/>
      <c r="H761" s="32"/>
      <c r="I761" s="32"/>
      <c r="J761" s="31"/>
      <c r="K761" s="31"/>
      <c r="L761" s="31"/>
      <c r="M761" s="42"/>
      <c r="N761" s="32"/>
      <c r="O761" s="32"/>
      <c r="P761" s="32"/>
      <c r="Q761" s="32"/>
      <c r="R761" s="32"/>
      <c r="S761" s="32"/>
    </row>
    <row r="762" spans="2:19">
      <c r="B762" s="32"/>
      <c r="C762" s="32"/>
      <c r="D762" s="32"/>
      <c r="E762" s="32"/>
      <c r="F762" s="32"/>
      <c r="G762" s="32"/>
      <c r="H762" s="32"/>
      <c r="I762" s="32"/>
      <c r="J762" s="31"/>
      <c r="K762" s="31"/>
      <c r="L762" s="31"/>
      <c r="M762" s="42"/>
      <c r="N762" s="32"/>
      <c r="O762" s="32"/>
      <c r="P762" s="32"/>
      <c r="Q762" s="32"/>
      <c r="R762" s="32"/>
      <c r="S762" s="32"/>
    </row>
    <row r="763" spans="2:19">
      <c r="B763" s="32"/>
      <c r="C763" s="32"/>
      <c r="D763" s="32"/>
      <c r="E763" s="32"/>
      <c r="F763" s="32"/>
      <c r="G763" s="32"/>
      <c r="H763" s="32"/>
      <c r="I763" s="32"/>
      <c r="J763" s="31"/>
      <c r="K763" s="31"/>
      <c r="L763" s="31"/>
      <c r="M763" s="42"/>
      <c r="N763" s="32"/>
      <c r="O763" s="32"/>
      <c r="P763" s="32"/>
      <c r="Q763" s="32"/>
      <c r="R763" s="32"/>
      <c r="S763" s="32"/>
    </row>
    <row r="764" spans="2:19">
      <c r="B764" s="32"/>
      <c r="C764" s="32"/>
      <c r="D764" s="32"/>
      <c r="E764" s="32"/>
      <c r="F764" s="32"/>
      <c r="G764" s="32"/>
      <c r="H764" s="32"/>
      <c r="I764" s="32"/>
      <c r="J764" s="31"/>
      <c r="K764" s="31"/>
      <c r="L764" s="31"/>
      <c r="M764" s="42"/>
      <c r="N764" s="32"/>
      <c r="O764" s="32"/>
      <c r="P764" s="32"/>
      <c r="Q764" s="32"/>
      <c r="R764" s="32"/>
      <c r="S764" s="32"/>
    </row>
    <row r="765" spans="2:19">
      <c r="B765" s="32"/>
      <c r="C765" s="32"/>
      <c r="D765" s="32"/>
      <c r="E765" s="32"/>
      <c r="F765" s="32"/>
      <c r="G765" s="32"/>
      <c r="H765" s="32"/>
      <c r="I765" s="32"/>
      <c r="J765" s="31"/>
      <c r="K765" s="31"/>
      <c r="L765" s="31"/>
      <c r="M765" s="42"/>
      <c r="N765" s="32"/>
      <c r="O765" s="32"/>
      <c r="P765" s="32"/>
      <c r="Q765" s="32"/>
      <c r="R765" s="32"/>
      <c r="S765" s="32"/>
    </row>
    <row r="766" spans="2:19">
      <c r="B766" s="32"/>
      <c r="C766" s="32"/>
      <c r="D766" s="32"/>
      <c r="E766" s="32"/>
      <c r="F766" s="32"/>
      <c r="G766" s="32"/>
      <c r="H766" s="32"/>
      <c r="I766" s="32"/>
      <c r="J766" s="31"/>
      <c r="K766" s="31"/>
      <c r="L766" s="31"/>
      <c r="M766" s="42"/>
      <c r="N766" s="32"/>
      <c r="O766" s="32"/>
      <c r="P766" s="32"/>
      <c r="Q766" s="32"/>
      <c r="R766" s="32"/>
      <c r="S766" s="32"/>
    </row>
    <row r="767" spans="2:19">
      <c r="B767" s="32"/>
      <c r="C767" s="32"/>
      <c r="D767" s="32"/>
      <c r="E767" s="32"/>
      <c r="F767" s="32"/>
      <c r="G767" s="32"/>
      <c r="H767" s="32"/>
      <c r="I767" s="32"/>
      <c r="J767" s="31"/>
      <c r="K767" s="31"/>
      <c r="L767" s="31"/>
      <c r="M767" s="42"/>
      <c r="N767" s="32"/>
      <c r="O767" s="32"/>
      <c r="P767" s="32"/>
      <c r="Q767" s="32"/>
      <c r="R767" s="32"/>
      <c r="S767" s="32"/>
    </row>
    <row r="768" spans="2:19">
      <c r="B768" s="32"/>
      <c r="C768" s="32"/>
      <c r="D768" s="32"/>
      <c r="E768" s="32"/>
      <c r="F768" s="32"/>
      <c r="G768" s="32"/>
      <c r="H768" s="32"/>
      <c r="I768" s="32"/>
      <c r="J768" s="31"/>
      <c r="K768" s="31"/>
      <c r="L768" s="31"/>
      <c r="M768" s="42"/>
      <c r="N768" s="32"/>
      <c r="O768" s="32"/>
      <c r="P768" s="32"/>
      <c r="Q768" s="32"/>
      <c r="R768" s="32"/>
      <c r="S768" s="32"/>
    </row>
    <row r="769" spans="2:19">
      <c r="B769" s="32"/>
      <c r="C769" s="32"/>
      <c r="D769" s="32"/>
      <c r="E769" s="32"/>
      <c r="F769" s="32"/>
      <c r="G769" s="32"/>
      <c r="H769" s="32"/>
      <c r="I769" s="32"/>
      <c r="J769" s="31"/>
      <c r="K769" s="31"/>
      <c r="L769" s="31"/>
      <c r="M769" s="42"/>
      <c r="N769" s="32"/>
      <c r="O769" s="32"/>
      <c r="P769" s="32"/>
      <c r="Q769" s="32"/>
      <c r="R769" s="32"/>
      <c r="S769" s="32"/>
    </row>
    <row r="770" spans="2:19">
      <c r="B770" s="32"/>
      <c r="C770" s="32"/>
      <c r="D770" s="32"/>
      <c r="E770" s="32"/>
      <c r="F770" s="32"/>
      <c r="G770" s="32"/>
      <c r="H770" s="32"/>
      <c r="I770" s="32"/>
      <c r="J770" s="31"/>
      <c r="K770" s="31"/>
      <c r="L770" s="31"/>
      <c r="M770" s="42"/>
      <c r="N770" s="32"/>
      <c r="O770" s="32"/>
      <c r="P770" s="32"/>
      <c r="Q770" s="32"/>
      <c r="R770" s="32"/>
      <c r="S770" s="32"/>
    </row>
    <row r="771" spans="2:19">
      <c r="B771" s="32"/>
      <c r="C771" s="32"/>
      <c r="D771" s="32"/>
      <c r="E771" s="32"/>
      <c r="F771" s="32"/>
      <c r="G771" s="32"/>
      <c r="H771" s="32"/>
      <c r="I771" s="32"/>
      <c r="J771" s="31"/>
      <c r="K771" s="31"/>
      <c r="L771" s="31"/>
      <c r="M771" s="42"/>
      <c r="N771" s="32"/>
      <c r="O771" s="32"/>
      <c r="P771" s="32"/>
      <c r="Q771" s="32"/>
      <c r="R771" s="32"/>
      <c r="S771" s="32"/>
    </row>
    <row r="772" spans="2:19">
      <c r="B772" s="32"/>
      <c r="C772" s="32"/>
      <c r="D772" s="32"/>
      <c r="E772" s="32"/>
      <c r="F772" s="32"/>
      <c r="G772" s="32"/>
      <c r="H772" s="32"/>
      <c r="I772" s="32"/>
      <c r="J772" s="31"/>
      <c r="K772" s="31"/>
      <c r="L772" s="31"/>
      <c r="M772" s="42"/>
      <c r="N772" s="32"/>
      <c r="O772" s="32"/>
      <c r="P772" s="32"/>
      <c r="Q772" s="32"/>
      <c r="R772" s="32"/>
      <c r="S772" s="32"/>
    </row>
    <row r="773" spans="2:19">
      <c r="B773" s="32"/>
      <c r="C773" s="32"/>
      <c r="D773" s="32"/>
      <c r="E773" s="32"/>
      <c r="F773" s="32"/>
      <c r="G773" s="32"/>
      <c r="H773" s="32"/>
      <c r="I773" s="32"/>
      <c r="J773" s="31"/>
      <c r="K773" s="31"/>
      <c r="L773" s="31"/>
      <c r="M773" s="42"/>
      <c r="N773" s="32"/>
      <c r="O773" s="32"/>
      <c r="P773" s="32"/>
      <c r="Q773" s="32"/>
      <c r="R773" s="32"/>
      <c r="S773" s="32"/>
    </row>
    <row r="774" spans="2:19">
      <c r="B774" s="32"/>
      <c r="C774" s="32"/>
      <c r="D774" s="32"/>
      <c r="E774" s="32"/>
      <c r="F774" s="32"/>
      <c r="G774" s="32"/>
      <c r="H774" s="32"/>
      <c r="I774" s="32"/>
      <c r="J774" s="31"/>
      <c r="K774" s="31"/>
      <c r="L774" s="31"/>
      <c r="M774" s="42"/>
      <c r="N774" s="32"/>
      <c r="O774" s="32"/>
      <c r="P774" s="32"/>
      <c r="Q774" s="32"/>
      <c r="R774" s="32"/>
      <c r="S774" s="32"/>
    </row>
    <row r="775" spans="2:19">
      <c r="B775" s="32"/>
      <c r="C775" s="32"/>
      <c r="D775" s="32"/>
      <c r="E775" s="32"/>
      <c r="F775" s="32"/>
      <c r="G775" s="32"/>
      <c r="H775" s="32"/>
      <c r="I775" s="32"/>
      <c r="J775" s="31"/>
      <c r="K775" s="31"/>
      <c r="L775" s="31"/>
      <c r="M775" s="42"/>
      <c r="N775" s="32"/>
      <c r="O775" s="32"/>
      <c r="P775" s="32"/>
      <c r="Q775" s="32"/>
      <c r="R775" s="32"/>
      <c r="S775" s="32"/>
    </row>
    <row r="776" spans="2:19">
      <c r="B776" s="32"/>
      <c r="C776" s="32"/>
      <c r="D776" s="32"/>
      <c r="E776" s="32"/>
      <c r="F776" s="32"/>
      <c r="G776" s="32"/>
      <c r="H776" s="32"/>
      <c r="I776" s="32"/>
      <c r="J776" s="31"/>
      <c r="K776" s="31"/>
      <c r="L776" s="31"/>
      <c r="M776" s="42"/>
      <c r="N776" s="32"/>
      <c r="O776" s="32"/>
      <c r="P776" s="32"/>
      <c r="Q776" s="32"/>
      <c r="R776" s="32"/>
      <c r="S776" s="32"/>
    </row>
    <row r="777" spans="2:19">
      <c r="B777" s="32"/>
      <c r="C777" s="32"/>
      <c r="D777" s="32"/>
      <c r="E777" s="32"/>
      <c r="F777" s="32"/>
      <c r="G777" s="32"/>
      <c r="H777" s="32"/>
      <c r="I777" s="32"/>
      <c r="J777" s="31"/>
      <c r="K777" s="31"/>
      <c r="L777" s="31"/>
      <c r="M777" s="42"/>
      <c r="N777" s="32"/>
      <c r="O777" s="32"/>
      <c r="P777" s="32"/>
      <c r="Q777" s="32"/>
      <c r="R777" s="32"/>
      <c r="S777" s="32"/>
    </row>
    <row r="778" spans="2:19">
      <c r="B778" s="32"/>
      <c r="C778" s="32"/>
      <c r="D778" s="32"/>
      <c r="E778" s="32"/>
      <c r="F778" s="32"/>
      <c r="G778" s="32"/>
      <c r="H778" s="32"/>
      <c r="I778" s="32"/>
      <c r="J778" s="31"/>
      <c r="K778" s="31"/>
      <c r="L778" s="31"/>
      <c r="M778" s="42"/>
      <c r="N778" s="32"/>
      <c r="O778" s="32"/>
      <c r="P778" s="32"/>
      <c r="Q778" s="32"/>
      <c r="R778" s="32"/>
      <c r="S778" s="32"/>
    </row>
    <row r="779" spans="2:19">
      <c r="B779" s="32"/>
      <c r="C779" s="32"/>
      <c r="D779" s="32"/>
      <c r="E779" s="32"/>
      <c r="F779" s="32"/>
      <c r="G779" s="32"/>
      <c r="H779" s="32"/>
      <c r="I779" s="32"/>
      <c r="J779" s="31"/>
      <c r="K779" s="31"/>
      <c r="L779" s="31"/>
      <c r="M779" s="42"/>
      <c r="N779" s="32"/>
      <c r="O779" s="32"/>
      <c r="P779" s="32"/>
      <c r="Q779" s="32"/>
      <c r="R779" s="32"/>
      <c r="S779" s="32"/>
    </row>
    <row r="780" spans="2:19">
      <c r="B780" s="32"/>
      <c r="C780" s="32"/>
      <c r="D780" s="32"/>
      <c r="E780" s="32"/>
      <c r="F780" s="32"/>
      <c r="G780" s="32"/>
      <c r="H780" s="32"/>
      <c r="I780" s="32"/>
      <c r="J780" s="31"/>
      <c r="K780" s="31"/>
      <c r="L780" s="31"/>
      <c r="M780" s="42"/>
      <c r="N780" s="32"/>
      <c r="O780" s="32"/>
      <c r="P780" s="32"/>
      <c r="Q780" s="32"/>
      <c r="R780" s="32"/>
      <c r="S780" s="32"/>
    </row>
    <row r="781" spans="2:19">
      <c r="B781" s="32"/>
      <c r="C781" s="32"/>
      <c r="D781" s="32"/>
      <c r="E781" s="32"/>
      <c r="F781" s="32"/>
      <c r="G781" s="32"/>
      <c r="H781" s="32"/>
      <c r="I781" s="32"/>
      <c r="J781" s="31"/>
      <c r="K781" s="31"/>
      <c r="L781" s="31"/>
      <c r="M781" s="42"/>
      <c r="N781" s="32"/>
      <c r="O781" s="32"/>
      <c r="P781" s="32"/>
      <c r="Q781" s="32"/>
      <c r="R781" s="32"/>
      <c r="S781" s="32"/>
    </row>
    <row r="782" spans="2:19">
      <c r="B782" s="32"/>
      <c r="C782" s="32"/>
      <c r="D782" s="32"/>
      <c r="E782" s="32"/>
      <c r="F782" s="32"/>
      <c r="G782" s="32"/>
      <c r="H782" s="32"/>
      <c r="I782" s="32"/>
      <c r="J782" s="31"/>
      <c r="K782" s="31"/>
      <c r="L782" s="31"/>
      <c r="M782" s="42"/>
      <c r="N782" s="32"/>
      <c r="O782" s="32"/>
      <c r="P782" s="32"/>
      <c r="Q782" s="32"/>
      <c r="R782" s="32"/>
      <c r="S782" s="32"/>
    </row>
    <row r="783" spans="2:19">
      <c r="B783" s="32"/>
      <c r="C783" s="32"/>
      <c r="D783" s="32"/>
      <c r="E783" s="32"/>
      <c r="F783" s="32"/>
      <c r="G783" s="32"/>
      <c r="H783" s="32"/>
      <c r="I783" s="32"/>
      <c r="J783" s="31"/>
      <c r="K783" s="31"/>
      <c r="L783" s="31"/>
      <c r="M783" s="42"/>
      <c r="N783" s="32"/>
      <c r="O783" s="32"/>
      <c r="P783" s="32"/>
      <c r="Q783" s="32"/>
      <c r="R783" s="32"/>
      <c r="S783" s="32"/>
    </row>
    <row r="784" spans="2:19">
      <c r="B784" s="32"/>
      <c r="C784" s="32"/>
      <c r="D784" s="32"/>
      <c r="E784" s="32"/>
      <c r="F784" s="32"/>
      <c r="G784" s="32"/>
      <c r="H784" s="32"/>
      <c r="I784" s="32"/>
      <c r="J784" s="31"/>
      <c r="K784" s="31"/>
      <c r="L784" s="31"/>
      <c r="M784" s="42"/>
      <c r="N784" s="32"/>
      <c r="O784" s="32"/>
      <c r="P784" s="32"/>
      <c r="Q784" s="32"/>
      <c r="R784" s="32"/>
      <c r="S784" s="32"/>
    </row>
    <row r="785" spans="2:19">
      <c r="B785" s="32"/>
      <c r="C785" s="32"/>
      <c r="D785" s="32"/>
      <c r="E785" s="32"/>
      <c r="F785" s="32"/>
      <c r="G785" s="32"/>
      <c r="H785" s="32"/>
      <c r="I785" s="32"/>
      <c r="J785" s="31"/>
      <c r="K785" s="31"/>
      <c r="L785" s="31"/>
      <c r="M785" s="42"/>
      <c r="N785" s="32"/>
      <c r="O785" s="32"/>
      <c r="P785" s="32"/>
      <c r="Q785" s="32"/>
      <c r="R785" s="32"/>
      <c r="S785" s="32"/>
    </row>
    <row r="786" spans="2:19">
      <c r="B786" s="32"/>
      <c r="C786" s="32"/>
      <c r="D786" s="32"/>
      <c r="E786" s="32"/>
      <c r="F786" s="32"/>
      <c r="G786" s="32"/>
      <c r="H786" s="32"/>
      <c r="I786" s="32"/>
      <c r="J786" s="31"/>
      <c r="K786" s="31"/>
      <c r="L786" s="31"/>
      <c r="M786" s="42"/>
      <c r="N786" s="32"/>
      <c r="O786" s="32"/>
      <c r="P786" s="32"/>
      <c r="Q786" s="32"/>
      <c r="R786" s="32"/>
      <c r="S786" s="32"/>
    </row>
    <row r="787" spans="2:19">
      <c r="B787" s="32"/>
      <c r="C787" s="32"/>
      <c r="D787" s="32"/>
      <c r="E787" s="32"/>
      <c r="F787" s="32"/>
      <c r="G787" s="32"/>
      <c r="H787" s="32"/>
      <c r="I787" s="32"/>
      <c r="J787" s="31"/>
      <c r="K787" s="31"/>
      <c r="L787" s="31"/>
      <c r="M787" s="42"/>
      <c r="N787" s="32"/>
      <c r="O787" s="32"/>
      <c r="P787" s="32"/>
      <c r="Q787" s="32"/>
      <c r="R787" s="32"/>
      <c r="S787" s="32"/>
    </row>
    <row r="788" spans="2:19">
      <c r="B788" s="32"/>
      <c r="C788" s="32"/>
      <c r="D788" s="32"/>
      <c r="E788" s="32"/>
      <c r="F788" s="32"/>
      <c r="G788" s="32"/>
      <c r="H788" s="32"/>
      <c r="I788" s="32"/>
      <c r="J788" s="31"/>
      <c r="K788" s="31"/>
      <c r="L788" s="31"/>
      <c r="M788" s="42"/>
      <c r="N788" s="32"/>
      <c r="O788" s="32"/>
      <c r="P788" s="32"/>
      <c r="Q788" s="32"/>
      <c r="R788" s="32"/>
      <c r="S788" s="32"/>
    </row>
    <row r="789" spans="2:19">
      <c r="B789" s="32"/>
      <c r="C789" s="32"/>
      <c r="D789" s="32"/>
      <c r="E789" s="32"/>
      <c r="F789" s="32"/>
      <c r="G789" s="32"/>
      <c r="H789" s="32"/>
      <c r="I789" s="32"/>
      <c r="J789" s="31"/>
      <c r="K789" s="31"/>
      <c r="L789" s="31"/>
      <c r="M789" s="42"/>
      <c r="N789" s="32"/>
      <c r="O789" s="32"/>
      <c r="P789" s="32"/>
      <c r="Q789" s="32"/>
      <c r="R789" s="32"/>
      <c r="S789" s="32"/>
    </row>
    <row r="790" spans="2:19">
      <c r="B790" s="32"/>
      <c r="C790" s="32"/>
      <c r="D790" s="32"/>
      <c r="E790" s="32"/>
      <c r="F790" s="32"/>
      <c r="G790" s="32"/>
      <c r="H790" s="32"/>
      <c r="I790" s="32"/>
      <c r="J790" s="31"/>
      <c r="K790" s="31"/>
      <c r="L790" s="31"/>
      <c r="M790" s="42"/>
      <c r="N790" s="32"/>
      <c r="O790" s="32"/>
      <c r="P790" s="32"/>
      <c r="Q790" s="32"/>
      <c r="R790" s="32"/>
      <c r="S790" s="32"/>
    </row>
    <row r="791" spans="2:19">
      <c r="B791" s="32"/>
      <c r="C791" s="32"/>
      <c r="D791" s="32"/>
      <c r="E791" s="32"/>
      <c r="F791" s="32"/>
      <c r="G791" s="32"/>
      <c r="H791" s="32"/>
      <c r="I791" s="32"/>
      <c r="J791" s="31"/>
      <c r="K791" s="31"/>
      <c r="L791" s="31"/>
      <c r="M791" s="42"/>
      <c r="N791" s="32"/>
      <c r="O791" s="32"/>
      <c r="P791" s="32"/>
      <c r="Q791" s="32"/>
      <c r="R791" s="32"/>
      <c r="S791" s="32"/>
    </row>
    <row r="792" spans="2:19">
      <c r="B792" s="32"/>
      <c r="C792" s="32"/>
      <c r="D792" s="32"/>
      <c r="E792" s="32"/>
      <c r="F792" s="32"/>
      <c r="G792" s="32"/>
      <c r="H792" s="32"/>
      <c r="I792" s="32"/>
      <c r="J792" s="31"/>
      <c r="K792" s="31"/>
      <c r="L792" s="31"/>
      <c r="M792" s="42"/>
      <c r="N792" s="32"/>
      <c r="O792" s="32"/>
      <c r="P792" s="32"/>
      <c r="Q792" s="32"/>
      <c r="R792" s="32"/>
      <c r="S792" s="32"/>
    </row>
    <row r="793" spans="2:19">
      <c r="B793" s="32"/>
      <c r="C793" s="32"/>
      <c r="D793" s="32"/>
      <c r="E793" s="32"/>
      <c r="F793" s="32"/>
      <c r="G793" s="32"/>
      <c r="H793" s="32"/>
      <c r="I793" s="32"/>
      <c r="J793" s="31"/>
      <c r="K793" s="31"/>
      <c r="L793" s="31"/>
      <c r="M793" s="42"/>
      <c r="N793" s="32"/>
      <c r="O793" s="32"/>
      <c r="P793" s="32"/>
      <c r="Q793" s="32"/>
      <c r="R793" s="32"/>
      <c r="S793" s="32"/>
    </row>
    <row r="794" spans="2:19">
      <c r="B794" s="32"/>
      <c r="C794" s="32"/>
      <c r="D794" s="32"/>
      <c r="E794" s="32"/>
      <c r="F794" s="32"/>
      <c r="G794" s="32"/>
      <c r="H794" s="32"/>
      <c r="I794" s="32"/>
      <c r="J794" s="31"/>
      <c r="K794" s="31"/>
      <c r="L794" s="31"/>
      <c r="M794" s="42"/>
      <c r="N794" s="32"/>
      <c r="O794" s="32"/>
      <c r="P794" s="32"/>
      <c r="Q794" s="32"/>
      <c r="R794" s="32"/>
      <c r="S794" s="32"/>
    </row>
    <row r="795" spans="2:19">
      <c r="B795" s="32"/>
      <c r="C795" s="32"/>
      <c r="D795" s="32"/>
      <c r="E795" s="32"/>
      <c r="F795" s="32"/>
      <c r="G795" s="32"/>
      <c r="H795" s="32"/>
      <c r="I795" s="32"/>
      <c r="J795" s="31"/>
      <c r="K795" s="31"/>
      <c r="L795" s="31"/>
      <c r="M795" s="42"/>
      <c r="N795" s="32"/>
      <c r="O795" s="32"/>
      <c r="P795" s="32"/>
      <c r="Q795" s="32"/>
      <c r="R795" s="32"/>
      <c r="S795" s="32"/>
    </row>
    <row r="796" spans="2:19">
      <c r="B796" s="32"/>
      <c r="C796" s="32"/>
      <c r="D796" s="32"/>
      <c r="E796" s="32"/>
      <c r="F796" s="32"/>
      <c r="G796" s="32"/>
      <c r="H796" s="32"/>
      <c r="I796" s="32"/>
      <c r="J796" s="31"/>
      <c r="K796" s="31"/>
      <c r="L796" s="31"/>
      <c r="M796" s="42"/>
      <c r="N796" s="32"/>
      <c r="O796" s="32"/>
      <c r="P796" s="32"/>
      <c r="Q796" s="32"/>
      <c r="R796" s="32"/>
      <c r="S796" s="32"/>
    </row>
    <row r="797" spans="2:19">
      <c r="B797" s="32"/>
      <c r="C797" s="32"/>
      <c r="D797" s="32"/>
      <c r="E797" s="32"/>
      <c r="F797" s="32"/>
      <c r="G797" s="32"/>
      <c r="H797" s="32"/>
      <c r="I797" s="32"/>
      <c r="J797" s="31"/>
      <c r="K797" s="31"/>
      <c r="L797" s="31"/>
      <c r="M797" s="42"/>
      <c r="N797" s="32"/>
      <c r="O797" s="32"/>
      <c r="P797" s="32"/>
      <c r="Q797" s="32"/>
      <c r="R797" s="32"/>
      <c r="S797" s="32"/>
    </row>
    <row r="798" spans="2:19">
      <c r="B798" s="32"/>
      <c r="C798" s="32"/>
      <c r="D798" s="32"/>
      <c r="E798" s="32"/>
      <c r="F798" s="32"/>
      <c r="G798" s="32"/>
      <c r="H798" s="32"/>
      <c r="I798" s="32"/>
      <c r="J798" s="31"/>
      <c r="K798" s="31"/>
      <c r="L798" s="31"/>
      <c r="M798" s="42"/>
      <c r="N798" s="32"/>
      <c r="O798" s="32"/>
      <c r="P798" s="32"/>
      <c r="Q798" s="32"/>
      <c r="R798" s="32"/>
      <c r="S798" s="32"/>
    </row>
    <row r="799" spans="2:19">
      <c r="B799" s="32"/>
      <c r="C799" s="32"/>
      <c r="D799" s="32"/>
      <c r="E799" s="32"/>
      <c r="F799" s="32"/>
      <c r="G799" s="32"/>
      <c r="H799" s="32"/>
      <c r="I799" s="32"/>
      <c r="J799" s="31"/>
      <c r="K799" s="31"/>
      <c r="L799" s="31"/>
      <c r="M799" s="42"/>
      <c r="N799" s="32"/>
      <c r="O799" s="32"/>
      <c r="P799" s="32"/>
      <c r="Q799" s="32"/>
      <c r="R799" s="32"/>
      <c r="S799" s="32"/>
    </row>
    <row r="800" spans="2:19">
      <c r="B800" s="32"/>
      <c r="C800" s="32"/>
      <c r="D800" s="32"/>
      <c r="E800" s="32"/>
      <c r="F800" s="32"/>
      <c r="G800" s="32"/>
      <c r="H800" s="32"/>
      <c r="I800" s="32"/>
      <c r="J800" s="31"/>
      <c r="K800" s="31"/>
      <c r="L800" s="31"/>
      <c r="M800" s="42"/>
      <c r="N800" s="32"/>
      <c r="O800" s="32"/>
      <c r="P800" s="32"/>
      <c r="Q800" s="32"/>
      <c r="R800" s="32"/>
      <c r="S800" s="32"/>
    </row>
    <row r="801" spans="2:19">
      <c r="B801" s="32"/>
      <c r="C801" s="32"/>
      <c r="D801" s="32"/>
      <c r="E801" s="32"/>
      <c r="F801" s="32"/>
      <c r="G801" s="32"/>
      <c r="H801" s="32"/>
      <c r="I801" s="32"/>
      <c r="J801" s="31"/>
      <c r="K801" s="31"/>
      <c r="L801" s="31"/>
      <c r="M801" s="42"/>
      <c r="N801" s="32"/>
      <c r="O801" s="32"/>
      <c r="P801" s="32"/>
      <c r="Q801" s="32"/>
      <c r="R801" s="32"/>
      <c r="S801" s="32"/>
    </row>
    <row r="802" spans="2:19">
      <c r="B802" s="32"/>
      <c r="C802" s="32"/>
      <c r="D802" s="32"/>
      <c r="E802" s="32"/>
      <c r="F802" s="32"/>
      <c r="G802" s="32"/>
      <c r="H802" s="32"/>
      <c r="I802" s="32"/>
      <c r="J802" s="31"/>
      <c r="K802" s="31"/>
      <c r="L802" s="31"/>
      <c r="M802" s="42"/>
      <c r="N802" s="32"/>
      <c r="O802" s="32"/>
      <c r="P802" s="32"/>
      <c r="Q802" s="32"/>
      <c r="R802" s="32"/>
      <c r="S802" s="32"/>
    </row>
    <row r="803" spans="2:19">
      <c r="B803" s="32"/>
      <c r="C803" s="32"/>
      <c r="D803" s="32"/>
      <c r="E803" s="32"/>
      <c r="F803" s="32"/>
      <c r="G803" s="32"/>
      <c r="H803" s="32"/>
      <c r="I803" s="32"/>
      <c r="J803" s="31"/>
      <c r="K803" s="31"/>
      <c r="L803" s="31"/>
      <c r="M803" s="42"/>
      <c r="N803" s="32"/>
      <c r="O803" s="32"/>
      <c r="P803" s="32"/>
      <c r="Q803" s="32"/>
      <c r="R803" s="32"/>
      <c r="S803" s="32"/>
    </row>
    <row r="804" spans="2:19">
      <c r="B804" s="32"/>
      <c r="C804" s="32"/>
      <c r="D804" s="32"/>
      <c r="E804" s="32"/>
      <c r="F804" s="32"/>
      <c r="G804" s="32"/>
      <c r="H804" s="32"/>
      <c r="I804" s="32"/>
      <c r="J804" s="31"/>
      <c r="K804" s="31"/>
      <c r="L804" s="31"/>
      <c r="M804" s="42"/>
      <c r="N804" s="32"/>
      <c r="O804" s="32"/>
      <c r="P804" s="32"/>
      <c r="Q804" s="32"/>
      <c r="R804" s="32"/>
      <c r="S804" s="32"/>
    </row>
    <row r="805" spans="2:19">
      <c r="B805" s="32"/>
      <c r="C805" s="32"/>
      <c r="D805" s="32"/>
      <c r="E805" s="32"/>
      <c r="F805" s="32"/>
      <c r="G805" s="32"/>
      <c r="H805" s="32"/>
      <c r="I805" s="32"/>
      <c r="J805" s="31"/>
      <c r="K805" s="31"/>
      <c r="L805" s="31"/>
      <c r="M805" s="42"/>
      <c r="N805" s="32"/>
      <c r="O805" s="32"/>
      <c r="P805" s="32"/>
      <c r="Q805" s="32"/>
      <c r="R805" s="32"/>
      <c r="S805" s="32"/>
    </row>
    <row r="806" spans="2:19">
      <c r="B806" s="32"/>
      <c r="C806" s="32"/>
      <c r="D806" s="32"/>
      <c r="E806" s="32"/>
      <c r="F806" s="32"/>
      <c r="G806" s="32"/>
      <c r="H806" s="32"/>
      <c r="I806" s="32"/>
      <c r="J806" s="31"/>
      <c r="K806" s="31"/>
      <c r="L806" s="31"/>
      <c r="M806" s="42"/>
      <c r="N806" s="32"/>
      <c r="O806" s="32"/>
      <c r="P806" s="32"/>
      <c r="Q806" s="32"/>
      <c r="R806" s="32"/>
      <c r="S806" s="32"/>
    </row>
    <row r="807" spans="2:19">
      <c r="B807" s="32"/>
      <c r="C807" s="32"/>
      <c r="D807" s="32"/>
      <c r="E807" s="32"/>
      <c r="F807" s="32"/>
      <c r="G807" s="32"/>
      <c r="H807" s="32"/>
      <c r="I807" s="32"/>
      <c r="J807" s="31"/>
      <c r="K807" s="31"/>
      <c r="L807" s="31"/>
      <c r="M807" s="42"/>
      <c r="N807" s="32"/>
      <c r="O807" s="32"/>
      <c r="P807" s="32"/>
      <c r="Q807" s="32"/>
      <c r="R807" s="32"/>
      <c r="S807" s="32"/>
    </row>
    <row r="808" spans="2:19">
      <c r="B808" s="32"/>
      <c r="C808" s="32"/>
      <c r="D808" s="32"/>
      <c r="E808" s="32"/>
      <c r="F808" s="32"/>
      <c r="G808" s="32"/>
      <c r="H808" s="32"/>
      <c r="I808" s="32"/>
      <c r="J808" s="31"/>
      <c r="K808" s="31"/>
      <c r="L808" s="31"/>
      <c r="M808" s="42"/>
      <c r="N808" s="32"/>
      <c r="O808" s="32"/>
      <c r="P808" s="32"/>
      <c r="Q808" s="32"/>
      <c r="R808" s="32"/>
      <c r="S808" s="32"/>
    </row>
    <row r="809" spans="2:19">
      <c r="B809" s="32"/>
      <c r="C809" s="32"/>
      <c r="D809" s="32"/>
      <c r="E809" s="32"/>
      <c r="F809" s="32"/>
      <c r="G809" s="32"/>
      <c r="H809" s="32"/>
      <c r="I809" s="32"/>
      <c r="J809" s="31"/>
      <c r="K809" s="31"/>
      <c r="L809" s="31"/>
      <c r="M809" s="42"/>
      <c r="N809" s="32"/>
      <c r="O809" s="32"/>
      <c r="P809" s="32"/>
      <c r="Q809" s="32"/>
      <c r="R809" s="32"/>
      <c r="S809" s="32"/>
    </row>
    <row r="810" spans="2:19">
      <c r="B810" s="32"/>
      <c r="C810" s="32"/>
      <c r="D810" s="32"/>
      <c r="E810" s="32"/>
      <c r="F810" s="32"/>
      <c r="G810" s="32"/>
      <c r="H810" s="32"/>
      <c r="I810" s="32"/>
      <c r="J810" s="31"/>
      <c r="K810" s="31"/>
      <c r="L810" s="31"/>
      <c r="M810" s="42"/>
      <c r="N810" s="32"/>
      <c r="O810" s="32"/>
      <c r="P810" s="32"/>
      <c r="Q810" s="32"/>
      <c r="R810" s="32"/>
      <c r="S810" s="32"/>
    </row>
    <row r="811" spans="2:19">
      <c r="B811" s="32"/>
      <c r="C811" s="32"/>
      <c r="D811" s="32"/>
      <c r="E811" s="32"/>
      <c r="F811" s="32"/>
      <c r="G811" s="32"/>
      <c r="H811" s="32"/>
      <c r="I811" s="32"/>
      <c r="J811" s="31"/>
      <c r="K811" s="31"/>
      <c r="L811" s="31"/>
      <c r="M811" s="42"/>
      <c r="N811" s="32"/>
      <c r="O811" s="32"/>
      <c r="P811" s="32"/>
      <c r="Q811" s="32"/>
      <c r="R811" s="32"/>
      <c r="S811" s="32"/>
    </row>
    <row r="812" spans="2:19">
      <c r="B812" s="32"/>
      <c r="C812" s="32"/>
      <c r="D812" s="32"/>
      <c r="E812" s="32"/>
      <c r="F812" s="32"/>
      <c r="G812" s="32"/>
      <c r="H812" s="32"/>
      <c r="I812" s="32"/>
      <c r="J812" s="31"/>
      <c r="K812" s="31"/>
      <c r="L812" s="31"/>
      <c r="M812" s="42"/>
      <c r="N812" s="32"/>
      <c r="O812" s="32"/>
      <c r="P812" s="32"/>
      <c r="Q812" s="32"/>
      <c r="R812" s="32"/>
      <c r="S812" s="32"/>
    </row>
    <row r="813" spans="2:19">
      <c r="B813" s="32"/>
      <c r="C813" s="32"/>
      <c r="D813" s="32"/>
      <c r="E813" s="32"/>
      <c r="F813" s="32"/>
      <c r="G813" s="32"/>
      <c r="H813" s="32"/>
      <c r="I813" s="32"/>
      <c r="J813" s="31"/>
      <c r="K813" s="31"/>
      <c r="L813" s="31"/>
      <c r="M813" s="42"/>
      <c r="N813" s="32"/>
      <c r="O813" s="32"/>
      <c r="P813" s="32"/>
      <c r="Q813" s="32"/>
      <c r="R813" s="32"/>
      <c r="S813" s="32"/>
    </row>
    <row r="814" spans="2:19">
      <c r="B814" s="32"/>
      <c r="C814" s="32"/>
      <c r="D814" s="32"/>
      <c r="E814" s="32"/>
      <c r="F814" s="32"/>
      <c r="G814" s="32"/>
      <c r="H814" s="32"/>
      <c r="I814" s="32"/>
      <c r="J814" s="31"/>
      <c r="K814" s="31"/>
      <c r="L814" s="31"/>
      <c r="M814" s="42"/>
      <c r="N814" s="32"/>
      <c r="O814" s="32"/>
      <c r="P814" s="32"/>
      <c r="Q814" s="32"/>
      <c r="R814" s="32"/>
      <c r="S814" s="32"/>
    </row>
    <row r="815" spans="2:19">
      <c r="B815" s="32"/>
      <c r="C815" s="32"/>
      <c r="D815" s="32"/>
      <c r="E815" s="32"/>
      <c r="F815" s="32"/>
      <c r="G815" s="32"/>
      <c r="H815" s="32"/>
      <c r="I815" s="32"/>
      <c r="J815" s="31"/>
      <c r="K815" s="31"/>
      <c r="L815" s="31"/>
      <c r="M815" s="42"/>
      <c r="N815" s="32"/>
      <c r="O815" s="32"/>
      <c r="P815" s="32"/>
      <c r="Q815" s="32"/>
      <c r="R815" s="32"/>
      <c r="S815" s="32"/>
    </row>
    <row r="816" spans="2:19">
      <c r="B816" s="32"/>
      <c r="C816" s="32"/>
      <c r="D816" s="32"/>
      <c r="E816" s="32"/>
      <c r="F816" s="32"/>
      <c r="G816" s="32"/>
      <c r="H816" s="32"/>
      <c r="I816" s="32"/>
      <c r="J816" s="31"/>
      <c r="K816" s="31"/>
      <c r="L816" s="31"/>
      <c r="M816" s="42"/>
      <c r="N816" s="32"/>
      <c r="O816" s="32"/>
      <c r="P816" s="32"/>
      <c r="Q816" s="32"/>
      <c r="R816" s="32"/>
      <c r="S816" s="32"/>
    </row>
    <row r="817" spans="2:19">
      <c r="B817" s="32"/>
      <c r="C817" s="32"/>
      <c r="D817" s="32"/>
      <c r="E817" s="32"/>
      <c r="F817" s="32"/>
      <c r="G817" s="32"/>
      <c r="H817" s="32"/>
      <c r="I817" s="32"/>
      <c r="J817" s="31"/>
      <c r="K817" s="31"/>
      <c r="L817" s="31"/>
      <c r="M817" s="42"/>
      <c r="N817" s="32"/>
      <c r="O817" s="32"/>
      <c r="P817" s="32"/>
      <c r="Q817" s="32"/>
      <c r="R817" s="32"/>
      <c r="S817" s="32"/>
    </row>
    <row r="818" spans="2:19">
      <c r="B818" s="32"/>
      <c r="C818" s="32"/>
      <c r="D818" s="32"/>
      <c r="E818" s="32"/>
      <c r="F818" s="32"/>
      <c r="G818" s="32"/>
      <c r="H818" s="32"/>
      <c r="I818" s="32"/>
      <c r="J818" s="31"/>
      <c r="K818" s="31"/>
      <c r="L818" s="31"/>
      <c r="M818" s="42"/>
      <c r="N818" s="32"/>
      <c r="O818" s="32"/>
      <c r="P818" s="32"/>
      <c r="Q818" s="32"/>
      <c r="R818" s="32"/>
      <c r="S818" s="32"/>
    </row>
    <row r="819" spans="2:19">
      <c r="B819" s="32"/>
      <c r="C819" s="32"/>
      <c r="D819" s="32"/>
      <c r="E819" s="32"/>
      <c r="F819" s="32"/>
      <c r="G819" s="32"/>
      <c r="H819" s="32"/>
      <c r="I819" s="32"/>
      <c r="J819" s="31"/>
      <c r="K819" s="31"/>
      <c r="L819" s="31"/>
      <c r="M819" s="42"/>
      <c r="N819" s="32"/>
      <c r="O819" s="32"/>
      <c r="P819" s="32"/>
      <c r="Q819" s="32"/>
      <c r="R819" s="32"/>
      <c r="S819" s="32"/>
    </row>
    <row r="820" spans="2:19">
      <c r="B820" s="32"/>
      <c r="C820" s="32"/>
      <c r="D820" s="32"/>
      <c r="E820" s="32"/>
      <c r="F820" s="32"/>
      <c r="G820" s="32"/>
      <c r="H820" s="32"/>
      <c r="I820" s="32"/>
      <c r="J820" s="31"/>
      <c r="K820" s="31"/>
      <c r="L820" s="31"/>
      <c r="M820" s="42"/>
      <c r="N820" s="32"/>
      <c r="O820" s="32"/>
      <c r="P820" s="32"/>
      <c r="Q820" s="32"/>
      <c r="R820" s="32"/>
      <c r="S820" s="32"/>
    </row>
    <row r="821" spans="2:19">
      <c r="B821" s="32"/>
      <c r="C821" s="32"/>
      <c r="D821" s="32"/>
      <c r="E821" s="32"/>
      <c r="F821" s="32"/>
      <c r="G821" s="32"/>
      <c r="H821" s="32"/>
      <c r="I821" s="32"/>
      <c r="J821" s="31"/>
      <c r="K821" s="31"/>
      <c r="L821" s="31"/>
      <c r="M821" s="42"/>
      <c r="N821" s="32"/>
      <c r="O821" s="32"/>
      <c r="P821" s="32"/>
      <c r="Q821" s="32"/>
      <c r="R821" s="32"/>
      <c r="S821" s="32"/>
    </row>
    <row r="822" spans="2:19">
      <c r="B822" s="32"/>
      <c r="C822" s="32"/>
      <c r="D822" s="32"/>
      <c r="E822" s="32"/>
      <c r="F822" s="32"/>
      <c r="G822" s="32"/>
      <c r="H822" s="32"/>
      <c r="I822" s="32"/>
      <c r="J822" s="31"/>
      <c r="K822" s="31"/>
      <c r="L822" s="31"/>
      <c r="M822" s="42"/>
      <c r="N822" s="32"/>
      <c r="O822" s="32"/>
      <c r="P822" s="32"/>
      <c r="Q822" s="32"/>
      <c r="R822" s="32"/>
      <c r="S822" s="32"/>
    </row>
    <row r="823" spans="2:19">
      <c r="B823" s="32"/>
      <c r="C823" s="32"/>
      <c r="D823" s="32"/>
      <c r="E823" s="32"/>
      <c r="F823" s="32"/>
      <c r="G823" s="32"/>
      <c r="H823" s="32"/>
      <c r="I823" s="32"/>
      <c r="J823" s="31"/>
      <c r="K823" s="31"/>
      <c r="L823" s="31"/>
      <c r="M823" s="42"/>
      <c r="N823" s="32"/>
      <c r="O823" s="32"/>
      <c r="P823" s="32"/>
      <c r="Q823" s="32"/>
      <c r="R823" s="32"/>
      <c r="S823" s="32"/>
    </row>
    <row r="824" spans="2:19">
      <c r="B824" s="32"/>
      <c r="C824" s="32"/>
      <c r="D824" s="32"/>
      <c r="E824" s="32"/>
      <c r="F824" s="32"/>
      <c r="G824" s="32"/>
      <c r="H824" s="32"/>
      <c r="I824" s="32"/>
      <c r="J824" s="31"/>
      <c r="K824" s="31"/>
      <c r="L824" s="31"/>
      <c r="M824" s="42"/>
      <c r="N824" s="32"/>
      <c r="O824" s="32"/>
      <c r="P824" s="32"/>
      <c r="Q824" s="32"/>
      <c r="R824" s="32"/>
      <c r="S824" s="32"/>
    </row>
    <row r="825" spans="2:19">
      <c r="B825" s="32"/>
      <c r="C825" s="32"/>
      <c r="D825" s="32"/>
      <c r="E825" s="32"/>
      <c r="F825" s="32"/>
      <c r="G825" s="32"/>
      <c r="H825" s="32"/>
      <c r="I825" s="32"/>
      <c r="J825" s="31"/>
      <c r="K825" s="31"/>
      <c r="L825" s="31"/>
      <c r="M825" s="42"/>
      <c r="N825" s="32"/>
      <c r="O825" s="32"/>
      <c r="P825" s="32"/>
      <c r="Q825" s="32"/>
      <c r="R825" s="32"/>
      <c r="S825" s="32"/>
    </row>
    <row r="826" spans="2:19">
      <c r="B826" s="32"/>
      <c r="C826" s="32"/>
      <c r="D826" s="32"/>
      <c r="E826" s="32"/>
      <c r="F826" s="32"/>
      <c r="G826" s="32"/>
      <c r="H826" s="32"/>
      <c r="I826" s="32"/>
      <c r="J826" s="31"/>
      <c r="K826" s="31"/>
      <c r="L826" s="31"/>
      <c r="M826" s="42"/>
      <c r="N826" s="32"/>
      <c r="O826" s="32"/>
      <c r="P826" s="32"/>
      <c r="Q826" s="32"/>
      <c r="R826" s="32"/>
      <c r="S826" s="32"/>
    </row>
    <row r="827" spans="2:19">
      <c r="B827" s="32"/>
      <c r="C827" s="32"/>
      <c r="D827" s="32"/>
      <c r="E827" s="32"/>
      <c r="F827" s="32"/>
      <c r="G827" s="32"/>
      <c r="H827" s="32"/>
      <c r="I827" s="32"/>
      <c r="J827" s="31"/>
      <c r="K827" s="31"/>
      <c r="L827" s="31"/>
      <c r="M827" s="42"/>
      <c r="N827" s="32"/>
      <c r="O827" s="32"/>
      <c r="P827" s="32"/>
      <c r="Q827" s="32"/>
      <c r="R827" s="32"/>
      <c r="S827" s="32"/>
    </row>
    <row r="828" spans="2:19">
      <c r="B828" s="32"/>
      <c r="C828" s="32"/>
      <c r="D828" s="32"/>
      <c r="E828" s="32"/>
      <c r="F828" s="32"/>
      <c r="G828" s="32"/>
      <c r="H828" s="32"/>
      <c r="I828" s="32"/>
      <c r="J828" s="31"/>
      <c r="K828" s="31"/>
      <c r="L828" s="31"/>
      <c r="M828" s="42"/>
      <c r="N828" s="32"/>
      <c r="O828" s="32"/>
      <c r="P828" s="32"/>
      <c r="Q828" s="32"/>
      <c r="R828" s="32"/>
      <c r="S828" s="32"/>
    </row>
    <row r="829" spans="2:19">
      <c r="B829" s="32"/>
      <c r="C829" s="32"/>
      <c r="D829" s="32"/>
      <c r="E829" s="32"/>
      <c r="F829" s="32"/>
      <c r="G829" s="32"/>
      <c r="H829" s="32"/>
      <c r="I829" s="32"/>
      <c r="J829" s="31"/>
      <c r="K829" s="31"/>
      <c r="L829" s="31"/>
      <c r="M829" s="42"/>
      <c r="N829" s="32"/>
      <c r="O829" s="32"/>
      <c r="P829" s="32"/>
      <c r="Q829" s="32"/>
      <c r="R829" s="32"/>
      <c r="S829" s="32"/>
    </row>
    <row r="830" spans="2:19">
      <c r="B830" s="32"/>
      <c r="C830" s="32"/>
      <c r="D830" s="32"/>
      <c r="E830" s="32"/>
      <c r="F830" s="32"/>
      <c r="G830" s="32"/>
      <c r="H830" s="32"/>
      <c r="I830" s="32"/>
      <c r="J830" s="31"/>
      <c r="K830" s="31"/>
      <c r="L830" s="31"/>
      <c r="M830" s="42"/>
      <c r="N830" s="32"/>
      <c r="O830" s="32"/>
      <c r="P830" s="32"/>
      <c r="Q830" s="32"/>
      <c r="R830" s="32"/>
      <c r="S830" s="32"/>
    </row>
    <row r="831" spans="2:19">
      <c r="B831" s="32"/>
      <c r="C831" s="32"/>
      <c r="D831" s="32"/>
      <c r="E831" s="32"/>
      <c r="F831" s="32"/>
      <c r="G831" s="32"/>
      <c r="H831" s="32"/>
      <c r="I831" s="32"/>
      <c r="J831" s="31"/>
      <c r="K831" s="31"/>
      <c r="L831" s="31"/>
      <c r="M831" s="42"/>
      <c r="N831" s="32"/>
      <c r="O831" s="32"/>
      <c r="P831" s="32"/>
      <c r="Q831" s="32"/>
      <c r="R831" s="32"/>
      <c r="S831" s="32"/>
    </row>
    <row r="832" spans="2:19">
      <c r="B832" s="32"/>
      <c r="C832" s="32"/>
      <c r="D832" s="32"/>
      <c r="E832" s="32"/>
      <c r="F832" s="32"/>
      <c r="G832" s="32"/>
      <c r="H832" s="32"/>
      <c r="I832" s="32"/>
      <c r="J832" s="31"/>
      <c r="K832" s="31"/>
      <c r="L832" s="31"/>
      <c r="M832" s="42"/>
      <c r="N832" s="32"/>
      <c r="O832" s="32"/>
      <c r="P832" s="32"/>
      <c r="Q832" s="32"/>
      <c r="R832" s="32"/>
      <c r="S832" s="32"/>
    </row>
    <row r="833" spans="2:19">
      <c r="B833" s="32"/>
      <c r="C833" s="32"/>
      <c r="D833" s="32"/>
      <c r="E833" s="32"/>
      <c r="F833" s="32"/>
      <c r="G833" s="32"/>
      <c r="H833" s="32"/>
      <c r="I833" s="32"/>
      <c r="J833" s="31"/>
      <c r="K833" s="31"/>
      <c r="L833" s="31"/>
      <c r="M833" s="42"/>
      <c r="N833" s="32"/>
      <c r="O833" s="32"/>
      <c r="P833" s="32"/>
      <c r="Q833" s="32"/>
      <c r="R833" s="32"/>
      <c r="S833" s="32"/>
    </row>
    <row r="834" spans="2:19">
      <c r="B834" s="32"/>
      <c r="C834" s="32"/>
      <c r="D834" s="32"/>
      <c r="E834" s="32"/>
      <c r="F834" s="32"/>
      <c r="G834" s="32"/>
      <c r="H834" s="32"/>
      <c r="I834" s="32"/>
      <c r="J834" s="31"/>
      <c r="K834" s="31"/>
      <c r="L834" s="31"/>
      <c r="M834" s="42"/>
      <c r="N834" s="32"/>
      <c r="O834" s="32"/>
      <c r="P834" s="32"/>
      <c r="Q834" s="32"/>
      <c r="R834" s="32"/>
      <c r="S834" s="32"/>
    </row>
    <row r="835" spans="2:19">
      <c r="B835" s="32"/>
      <c r="C835" s="32"/>
      <c r="D835" s="32"/>
      <c r="E835" s="32"/>
      <c r="F835" s="32"/>
      <c r="G835" s="32"/>
      <c r="H835" s="32"/>
      <c r="I835" s="32"/>
      <c r="J835" s="31"/>
      <c r="K835" s="31"/>
      <c r="L835" s="31"/>
      <c r="M835" s="42"/>
      <c r="N835" s="32"/>
      <c r="O835" s="32"/>
      <c r="P835" s="32"/>
      <c r="Q835" s="32"/>
      <c r="R835" s="32"/>
      <c r="S835" s="32"/>
    </row>
    <row r="836" spans="2:19">
      <c r="B836" s="32"/>
      <c r="C836" s="32"/>
      <c r="D836" s="32"/>
      <c r="E836" s="32"/>
      <c r="F836" s="32"/>
      <c r="G836" s="32"/>
      <c r="H836" s="32"/>
      <c r="I836" s="32"/>
      <c r="J836" s="31"/>
      <c r="K836" s="31"/>
      <c r="L836" s="31"/>
      <c r="M836" s="42"/>
      <c r="N836" s="32"/>
      <c r="O836" s="32"/>
      <c r="P836" s="32"/>
      <c r="Q836" s="32"/>
      <c r="R836" s="32"/>
      <c r="S836" s="32"/>
    </row>
    <row r="837" spans="2:19">
      <c r="B837" s="32"/>
      <c r="C837" s="32"/>
      <c r="D837" s="32"/>
      <c r="E837" s="32"/>
      <c r="F837" s="32"/>
      <c r="G837" s="32"/>
      <c r="H837" s="32"/>
      <c r="I837" s="32"/>
      <c r="J837" s="31"/>
      <c r="K837" s="31"/>
      <c r="L837" s="31"/>
      <c r="M837" s="42"/>
      <c r="N837" s="32"/>
      <c r="O837" s="32"/>
      <c r="P837" s="32"/>
      <c r="Q837" s="32"/>
      <c r="R837" s="32"/>
      <c r="S837" s="32"/>
    </row>
    <row r="838" spans="2:19">
      <c r="B838" s="32"/>
      <c r="C838" s="32"/>
      <c r="D838" s="32"/>
      <c r="E838" s="32"/>
      <c r="F838" s="32"/>
      <c r="G838" s="32"/>
      <c r="H838" s="32"/>
      <c r="I838" s="32"/>
      <c r="J838" s="31"/>
      <c r="K838" s="31"/>
      <c r="L838" s="31"/>
      <c r="M838" s="42"/>
      <c r="N838" s="32"/>
      <c r="O838" s="32"/>
      <c r="P838" s="32"/>
      <c r="Q838" s="32"/>
      <c r="R838" s="32"/>
      <c r="S838" s="32"/>
    </row>
    <row r="839" spans="2:19">
      <c r="B839" s="32"/>
      <c r="C839" s="32"/>
      <c r="D839" s="32"/>
      <c r="E839" s="32"/>
      <c r="F839" s="32"/>
      <c r="G839" s="32"/>
      <c r="H839" s="32"/>
      <c r="I839" s="32"/>
      <c r="J839" s="31"/>
      <c r="K839" s="31"/>
      <c r="L839" s="31"/>
      <c r="M839" s="42"/>
      <c r="N839" s="32"/>
      <c r="O839" s="32"/>
      <c r="P839" s="32"/>
      <c r="Q839" s="32"/>
      <c r="R839" s="32"/>
      <c r="S839" s="32"/>
    </row>
    <row r="840" spans="2:19">
      <c r="B840" s="32"/>
      <c r="C840" s="32"/>
      <c r="D840" s="32"/>
      <c r="E840" s="32"/>
      <c r="F840" s="32"/>
      <c r="G840" s="32"/>
      <c r="H840" s="32"/>
      <c r="I840" s="32"/>
      <c r="J840" s="31"/>
      <c r="K840" s="31"/>
      <c r="L840" s="31"/>
      <c r="M840" s="42"/>
      <c r="N840" s="32"/>
      <c r="O840" s="32"/>
      <c r="P840" s="32"/>
      <c r="Q840" s="32"/>
      <c r="R840" s="32"/>
      <c r="S840" s="32"/>
    </row>
    <row r="841" spans="2:19">
      <c r="B841" s="32"/>
      <c r="C841" s="32"/>
      <c r="D841" s="32"/>
      <c r="E841" s="32"/>
      <c r="F841" s="32"/>
      <c r="G841" s="32"/>
      <c r="H841" s="32"/>
      <c r="I841" s="32"/>
      <c r="J841" s="31"/>
      <c r="K841" s="31"/>
      <c r="L841" s="31"/>
      <c r="M841" s="42"/>
      <c r="N841" s="32"/>
      <c r="O841" s="32"/>
      <c r="P841" s="32"/>
      <c r="Q841" s="32"/>
      <c r="R841" s="32"/>
      <c r="S841" s="32"/>
    </row>
    <row r="842" spans="2:19">
      <c r="B842" s="32"/>
      <c r="C842" s="32"/>
      <c r="D842" s="32"/>
      <c r="E842" s="32"/>
      <c r="F842" s="32"/>
      <c r="G842" s="32"/>
      <c r="H842" s="32"/>
      <c r="I842" s="32"/>
      <c r="J842" s="31"/>
      <c r="K842" s="31"/>
      <c r="L842" s="31"/>
      <c r="M842" s="42"/>
      <c r="N842" s="32"/>
      <c r="O842" s="32"/>
      <c r="P842" s="32"/>
      <c r="Q842" s="32"/>
      <c r="R842" s="32"/>
      <c r="S842" s="32"/>
    </row>
    <row r="843" spans="2:19">
      <c r="B843" s="32"/>
      <c r="C843" s="32"/>
      <c r="D843" s="32"/>
      <c r="E843" s="32"/>
      <c r="F843" s="32"/>
      <c r="G843" s="32"/>
      <c r="H843" s="32"/>
      <c r="I843" s="32"/>
      <c r="J843" s="31"/>
      <c r="K843" s="31"/>
      <c r="L843" s="31"/>
      <c r="M843" s="42"/>
      <c r="N843" s="32"/>
      <c r="O843" s="32"/>
      <c r="P843" s="32"/>
      <c r="Q843" s="32"/>
      <c r="R843" s="32"/>
      <c r="S843" s="32"/>
    </row>
    <row r="844" spans="2:19">
      <c r="B844" s="32"/>
      <c r="C844" s="32"/>
      <c r="D844" s="32"/>
      <c r="E844" s="32"/>
      <c r="F844" s="32"/>
      <c r="G844" s="32"/>
      <c r="H844" s="32"/>
      <c r="I844" s="32"/>
      <c r="J844" s="31"/>
      <c r="K844" s="31"/>
      <c r="L844" s="31"/>
      <c r="M844" s="42"/>
      <c r="N844" s="32"/>
      <c r="O844" s="32"/>
      <c r="P844" s="32"/>
      <c r="Q844" s="32"/>
      <c r="R844" s="32"/>
      <c r="S844" s="32"/>
    </row>
    <row r="845" spans="2:19">
      <c r="B845" s="32"/>
      <c r="C845" s="32"/>
      <c r="D845" s="32"/>
      <c r="E845" s="32"/>
      <c r="F845" s="32"/>
      <c r="G845" s="32"/>
      <c r="H845" s="32"/>
      <c r="I845" s="32"/>
      <c r="J845" s="31"/>
      <c r="K845" s="31"/>
      <c r="L845" s="31"/>
      <c r="M845" s="42"/>
      <c r="N845" s="32"/>
      <c r="O845" s="32"/>
      <c r="P845" s="32"/>
      <c r="Q845" s="32"/>
      <c r="R845" s="32"/>
      <c r="S845" s="32"/>
    </row>
    <row r="846" spans="2:19">
      <c r="B846" s="32"/>
      <c r="C846" s="32"/>
      <c r="D846" s="32"/>
      <c r="E846" s="32"/>
      <c r="F846" s="32"/>
      <c r="G846" s="32"/>
      <c r="H846" s="32"/>
      <c r="I846" s="32"/>
      <c r="J846" s="31"/>
      <c r="K846" s="31"/>
      <c r="L846" s="31"/>
      <c r="M846" s="42"/>
      <c r="N846" s="32"/>
      <c r="O846" s="32"/>
      <c r="P846" s="32"/>
      <c r="Q846" s="32"/>
      <c r="R846" s="32"/>
      <c r="S846" s="32"/>
    </row>
    <row r="847" spans="2:19">
      <c r="B847" s="32"/>
      <c r="C847" s="32"/>
      <c r="D847" s="32"/>
      <c r="E847" s="32"/>
      <c r="F847" s="32"/>
      <c r="G847" s="32"/>
      <c r="H847" s="32"/>
      <c r="I847" s="32"/>
      <c r="J847" s="31"/>
      <c r="K847" s="31"/>
      <c r="L847" s="31"/>
      <c r="M847" s="42"/>
      <c r="N847" s="32"/>
      <c r="O847" s="32"/>
      <c r="P847" s="32"/>
      <c r="Q847" s="32"/>
      <c r="R847" s="32"/>
      <c r="S847" s="32"/>
    </row>
    <row r="848" spans="2:19">
      <c r="B848" s="32"/>
      <c r="C848" s="32"/>
      <c r="D848" s="32"/>
      <c r="E848" s="32"/>
      <c r="F848" s="32"/>
      <c r="G848" s="32"/>
      <c r="H848" s="32"/>
      <c r="I848" s="32"/>
      <c r="J848" s="31"/>
      <c r="K848" s="31"/>
      <c r="L848" s="31"/>
      <c r="M848" s="42"/>
      <c r="N848" s="32"/>
      <c r="O848" s="32"/>
      <c r="P848" s="32"/>
      <c r="Q848" s="32"/>
      <c r="R848" s="32"/>
      <c r="S848" s="32"/>
    </row>
    <row r="849" spans="2:19">
      <c r="B849" s="32"/>
      <c r="C849" s="32"/>
      <c r="D849" s="32"/>
      <c r="E849" s="32"/>
      <c r="F849" s="32"/>
      <c r="G849" s="32"/>
      <c r="H849" s="32"/>
      <c r="I849" s="32"/>
      <c r="J849" s="31"/>
      <c r="K849" s="31"/>
      <c r="L849" s="31"/>
      <c r="M849" s="42"/>
      <c r="N849" s="32"/>
      <c r="O849" s="32"/>
      <c r="P849" s="32"/>
      <c r="Q849" s="32"/>
      <c r="R849" s="32"/>
      <c r="S849" s="32"/>
    </row>
    <row r="850" spans="2:19">
      <c r="B850" s="32"/>
      <c r="C850" s="32"/>
      <c r="D850" s="32"/>
      <c r="E850" s="32"/>
      <c r="F850" s="32"/>
      <c r="G850" s="32"/>
      <c r="H850" s="32"/>
      <c r="I850" s="32"/>
      <c r="J850" s="31"/>
      <c r="K850" s="31"/>
      <c r="L850" s="31"/>
      <c r="M850" s="42"/>
      <c r="N850" s="32"/>
      <c r="O850" s="32"/>
      <c r="P850" s="32"/>
      <c r="Q850" s="32"/>
      <c r="R850" s="32"/>
      <c r="S850" s="32"/>
    </row>
    <row r="851" spans="2:19">
      <c r="B851" s="32"/>
      <c r="C851" s="32"/>
      <c r="D851" s="32"/>
      <c r="E851" s="32"/>
      <c r="F851" s="32"/>
      <c r="G851" s="32"/>
      <c r="H851" s="32"/>
      <c r="I851" s="32"/>
      <c r="J851" s="31"/>
      <c r="K851" s="31"/>
      <c r="L851" s="31"/>
      <c r="M851" s="42"/>
      <c r="N851" s="32"/>
      <c r="O851" s="32"/>
      <c r="P851" s="32"/>
      <c r="Q851" s="32"/>
      <c r="R851" s="32"/>
      <c r="S851" s="32"/>
    </row>
    <row r="852" spans="2:19">
      <c r="B852" s="32"/>
      <c r="C852" s="32"/>
      <c r="D852" s="32"/>
      <c r="E852" s="32"/>
      <c r="F852" s="32"/>
      <c r="G852" s="32"/>
      <c r="H852" s="32"/>
      <c r="I852" s="32"/>
      <c r="J852" s="31"/>
      <c r="K852" s="31"/>
      <c r="L852" s="31"/>
      <c r="M852" s="42"/>
      <c r="N852" s="32"/>
      <c r="O852" s="32"/>
      <c r="P852" s="32"/>
      <c r="Q852" s="32"/>
      <c r="R852" s="32"/>
      <c r="S852" s="32"/>
    </row>
    <row r="853" spans="2:19">
      <c r="B853" s="32"/>
      <c r="C853" s="32"/>
      <c r="D853" s="32"/>
      <c r="E853" s="32"/>
      <c r="F853" s="32"/>
      <c r="G853" s="32"/>
      <c r="H853" s="32"/>
      <c r="I853" s="32"/>
      <c r="J853" s="31"/>
      <c r="K853" s="31"/>
      <c r="L853" s="31"/>
      <c r="M853" s="42"/>
      <c r="N853" s="32"/>
      <c r="O853" s="32"/>
      <c r="P853" s="32"/>
      <c r="Q853" s="32"/>
      <c r="R853" s="32"/>
      <c r="S853" s="32"/>
    </row>
    <row r="854" spans="2:19">
      <c r="B854" s="32"/>
      <c r="C854" s="32"/>
      <c r="D854" s="32"/>
      <c r="E854" s="32"/>
      <c r="F854" s="32"/>
      <c r="G854" s="32"/>
      <c r="H854" s="32"/>
      <c r="I854" s="32"/>
      <c r="J854" s="31"/>
      <c r="K854" s="31"/>
      <c r="L854" s="31"/>
      <c r="M854" s="42"/>
      <c r="N854" s="32"/>
      <c r="O854" s="32"/>
      <c r="P854" s="32"/>
      <c r="Q854" s="32"/>
      <c r="R854" s="32"/>
      <c r="S854" s="32"/>
    </row>
    <row r="855" spans="2:19">
      <c r="B855" s="32"/>
      <c r="C855" s="32"/>
      <c r="D855" s="32"/>
      <c r="E855" s="32"/>
      <c r="F855" s="32"/>
      <c r="G855" s="32"/>
      <c r="H855" s="32"/>
      <c r="I855" s="32"/>
      <c r="J855" s="31"/>
      <c r="K855" s="31"/>
      <c r="L855" s="31"/>
      <c r="M855" s="42"/>
      <c r="N855" s="32"/>
      <c r="O855" s="32"/>
      <c r="P855" s="32"/>
      <c r="Q855" s="32"/>
      <c r="R855" s="32"/>
      <c r="S855" s="32"/>
    </row>
    <row r="856" spans="2:19">
      <c r="B856" s="32"/>
      <c r="C856" s="32"/>
      <c r="D856" s="32"/>
      <c r="E856" s="32"/>
      <c r="F856" s="32"/>
      <c r="G856" s="32"/>
      <c r="H856" s="32"/>
      <c r="I856" s="32"/>
      <c r="J856" s="31"/>
      <c r="K856" s="31"/>
      <c r="L856" s="31"/>
      <c r="M856" s="42"/>
      <c r="N856" s="32"/>
      <c r="O856" s="32"/>
      <c r="P856" s="32"/>
      <c r="Q856" s="32"/>
      <c r="R856" s="32"/>
      <c r="S856" s="32"/>
    </row>
    <row r="857" spans="2:19">
      <c r="B857" s="32"/>
      <c r="C857" s="32"/>
      <c r="D857" s="32"/>
      <c r="E857" s="32"/>
      <c r="F857" s="32"/>
      <c r="G857" s="32"/>
      <c r="H857" s="32"/>
      <c r="I857" s="32"/>
      <c r="J857" s="31"/>
      <c r="K857" s="31"/>
      <c r="L857" s="31"/>
      <c r="M857" s="42"/>
      <c r="N857" s="32"/>
      <c r="O857" s="32"/>
      <c r="P857" s="32"/>
      <c r="Q857" s="32"/>
      <c r="R857" s="32"/>
      <c r="S857" s="32"/>
    </row>
    <row r="858" spans="2:19">
      <c r="B858" s="32"/>
      <c r="C858" s="32"/>
      <c r="D858" s="32"/>
      <c r="E858" s="32"/>
      <c r="F858" s="32"/>
      <c r="G858" s="32"/>
      <c r="H858" s="32"/>
      <c r="I858" s="32"/>
      <c r="J858" s="31"/>
      <c r="K858" s="31"/>
      <c r="L858" s="31"/>
      <c r="M858" s="42"/>
      <c r="N858" s="32"/>
      <c r="O858" s="32"/>
      <c r="P858" s="32"/>
      <c r="Q858" s="32"/>
      <c r="R858" s="32"/>
      <c r="S858" s="32"/>
    </row>
    <row r="859" spans="2:19">
      <c r="B859" s="32"/>
      <c r="C859" s="32"/>
      <c r="D859" s="32"/>
      <c r="E859" s="32"/>
      <c r="F859" s="32"/>
      <c r="G859" s="32"/>
      <c r="H859" s="32"/>
      <c r="I859" s="32"/>
      <c r="J859" s="31"/>
      <c r="K859" s="31"/>
      <c r="L859" s="31"/>
      <c r="M859" s="42"/>
      <c r="N859" s="32"/>
      <c r="O859" s="32"/>
      <c r="P859" s="32"/>
      <c r="Q859" s="32"/>
      <c r="R859" s="32"/>
      <c r="S859" s="32"/>
    </row>
    <row r="860" spans="2:19">
      <c r="B860" s="32"/>
      <c r="C860" s="32"/>
      <c r="D860" s="32"/>
      <c r="E860" s="32"/>
      <c r="F860" s="32"/>
      <c r="G860" s="32"/>
      <c r="H860" s="32"/>
      <c r="I860" s="32"/>
      <c r="J860" s="31"/>
      <c r="K860" s="31"/>
      <c r="L860" s="31"/>
      <c r="M860" s="42"/>
      <c r="N860" s="32"/>
      <c r="O860" s="32"/>
      <c r="P860" s="32"/>
      <c r="Q860" s="32"/>
      <c r="R860" s="32"/>
      <c r="S860" s="32"/>
    </row>
    <row r="861" spans="2:19">
      <c r="B861" s="32"/>
      <c r="C861" s="32"/>
      <c r="D861" s="32"/>
      <c r="E861" s="32"/>
      <c r="F861" s="32"/>
      <c r="G861" s="32"/>
      <c r="H861" s="32"/>
      <c r="I861" s="32"/>
      <c r="J861" s="31"/>
      <c r="K861" s="31"/>
      <c r="L861" s="31"/>
      <c r="M861" s="42"/>
      <c r="N861" s="32"/>
      <c r="O861" s="32"/>
      <c r="P861" s="32"/>
      <c r="Q861" s="32"/>
      <c r="R861" s="32"/>
      <c r="S861" s="32"/>
    </row>
    <row r="862" spans="2:19">
      <c r="B862" s="32"/>
      <c r="C862" s="32"/>
      <c r="D862" s="32"/>
      <c r="E862" s="32"/>
      <c r="F862" s="32"/>
      <c r="G862" s="32"/>
      <c r="H862" s="32"/>
      <c r="I862" s="32"/>
      <c r="J862" s="31"/>
      <c r="K862" s="31"/>
      <c r="L862" s="31"/>
      <c r="M862" s="42"/>
      <c r="N862" s="32"/>
      <c r="O862" s="32"/>
      <c r="P862" s="32"/>
      <c r="Q862" s="32"/>
      <c r="R862" s="32"/>
      <c r="S862" s="32"/>
    </row>
    <row r="863" spans="2:19">
      <c r="B863" s="32"/>
      <c r="C863" s="32"/>
      <c r="D863" s="32"/>
      <c r="E863" s="32"/>
      <c r="F863" s="32"/>
      <c r="G863" s="32"/>
      <c r="H863" s="32"/>
      <c r="I863" s="32"/>
      <c r="J863" s="31"/>
      <c r="K863" s="31"/>
      <c r="L863" s="31"/>
      <c r="M863" s="42"/>
      <c r="N863" s="32"/>
      <c r="O863" s="32"/>
      <c r="P863" s="32"/>
      <c r="Q863" s="32"/>
      <c r="R863" s="32"/>
      <c r="S863" s="32"/>
    </row>
    <row r="864" spans="2:19">
      <c r="B864" s="32"/>
      <c r="C864" s="32"/>
      <c r="D864" s="32"/>
      <c r="E864" s="32"/>
      <c r="F864" s="32"/>
      <c r="G864" s="32"/>
      <c r="H864" s="32"/>
      <c r="I864" s="32"/>
      <c r="J864" s="31"/>
      <c r="K864" s="31"/>
      <c r="L864" s="31"/>
      <c r="M864" s="42"/>
      <c r="N864" s="32"/>
      <c r="O864" s="32"/>
      <c r="P864" s="32"/>
      <c r="Q864" s="32"/>
      <c r="R864" s="32"/>
      <c r="S864" s="32"/>
    </row>
    <row r="865" spans="2:19">
      <c r="B865" s="32"/>
      <c r="C865" s="32"/>
      <c r="D865" s="32"/>
      <c r="E865" s="32"/>
      <c r="F865" s="32"/>
      <c r="G865" s="32"/>
      <c r="H865" s="32"/>
      <c r="I865" s="32"/>
      <c r="J865" s="31"/>
      <c r="K865" s="31"/>
      <c r="L865" s="31"/>
      <c r="M865" s="42"/>
      <c r="N865" s="32"/>
      <c r="O865" s="32"/>
      <c r="P865" s="32"/>
      <c r="Q865" s="32"/>
      <c r="R865" s="32"/>
      <c r="S865" s="32"/>
    </row>
    <row r="866" spans="2:19">
      <c r="B866" s="32"/>
      <c r="C866" s="32"/>
      <c r="D866" s="32"/>
      <c r="E866" s="32"/>
      <c r="F866" s="32"/>
      <c r="G866" s="32"/>
      <c r="H866" s="32"/>
      <c r="I866" s="32"/>
      <c r="J866" s="31"/>
      <c r="K866" s="31"/>
      <c r="L866" s="31"/>
      <c r="M866" s="42"/>
      <c r="N866" s="32"/>
      <c r="O866" s="32"/>
      <c r="P866" s="32"/>
      <c r="Q866" s="32"/>
      <c r="R866" s="32"/>
      <c r="S866" s="32"/>
    </row>
    <row r="867" spans="2:19">
      <c r="B867" s="32"/>
      <c r="C867" s="32"/>
      <c r="D867" s="32"/>
      <c r="E867" s="32"/>
      <c r="F867" s="32"/>
      <c r="G867" s="32"/>
      <c r="H867" s="32"/>
      <c r="I867" s="32"/>
      <c r="J867" s="31"/>
      <c r="K867" s="31"/>
      <c r="L867" s="31"/>
      <c r="M867" s="42"/>
      <c r="N867" s="32"/>
      <c r="O867" s="32"/>
      <c r="P867" s="32"/>
      <c r="Q867" s="32"/>
      <c r="R867" s="32"/>
      <c r="S867" s="32"/>
    </row>
    <row r="868" spans="2:19">
      <c r="B868" s="32"/>
      <c r="C868" s="32"/>
      <c r="D868" s="32"/>
      <c r="E868" s="32"/>
      <c r="F868" s="32"/>
      <c r="G868" s="32"/>
      <c r="H868" s="32"/>
      <c r="I868" s="32"/>
      <c r="J868" s="31"/>
      <c r="K868" s="31"/>
      <c r="L868" s="31"/>
      <c r="M868" s="42"/>
      <c r="N868" s="32"/>
      <c r="O868" s="32"/>
      <c r="P868" s="32"/>
      <c r="Q868" s="32"/>
      <c r="R868" s="32"/>
      <c r="S868" s="32"/>
    </row>
    <row r="869" spans="2:19">
      <c r="B869" s="32"/>
      <c r="C869" s="32"/>
      <c r="D869" s="32"/>
      <c r="E869" s="32"/>
      <c r="F869" s="32"/>
      <c r="G869" s="32"/>
      <c r="H869" s="32"/>
      <c r="I869" s="32"/>
      <c r="J869" s="31"/>
      <c r="K869" s="31"/>
      <c r="L869" s="31"/>
      <c r="M869" s="42"/>
      <c r="N869" s="32"/>
      <c r="O869" s="32"/>
      <c r="P869" s="32"/>
      <c r="Q869" s="32"/>
      <c r="R869" s="32"/>
      <c r="S869" s="32"/>
    </row>
    <row r="870" spans="2:19">
      <c r="B870" s="32"/>
      <c r="C870" s="32"/>
      <c r="D870" s="32"/>
      <c r="E870" s="32"/>
      <c r="F870" s="32"/>
      <c r="G870" s="32"/>
      <c r="H870" s="32"/>
      <c r="I870" s="32"/>
      <c r="J870" s="31"/>
      <c r="K870" s="31"/>
      <c r="L870" s="31"/>
      <c r="M870" s="42"/>
      <c r="N870" s="32"/>
      <c r="O870" s="32"/>
      <c r="P870" s="32"/>
      <c r="Q870" s="32"/>
      <c r="R870" s="32"/>
      <c r="S870" s="32"/>
    </row>
    <row r="871" spans="2:19">
      <c r="B871" s="32"/>
      <c r="C871" s="32"/>
      <c r="D871" s="32"/>
      <c r="E871" s="32"/>
      <c r="F871" s="32"/>
      <c r="G871" s="32"/>
      <c r="H871" s="32"/>
      <c r="I871" s="32"/>
      <c r="J871" s="31"/>
      <c r="K871" s="31"/>
      <c r="L871" s="31"/>
      <c r="M871" s="42"/>
      <c r="N871" s="32"/>
      <c r="O871" s="32"/>
      <c r="P871" s="32"/>
      <c r="Q871" s="32"/>
      <c r="R871" s="32"/>
      <c r="S871" s="32"/>
    </row>
    <row r="872" spans="2:19">
      <c r="B872" s="32"/>
      <c r="C872" s="32"/>
      <c r="D872" s="32"/>
      <c r="E872" s="32"/>
      <c r="F872" s="32"/>
      <c r="G872" s="32"/>
      <c r="H872" s="32"/>
      <c r="I872" s="32"/>
      <c r="J872" s="31"/>
      <c r="K872" s="31"/>
      <c r="L872" s="31"/>
      <c r="M872" s="42"/>
      <c r="N872" s="32"/>
      <c r="O872" s="32"/>
      <c r="P872" s="32"/>
      <c r="Q872" s="32"/>
      <c r="R872" s="32"/>
      <c r="S872" s="32"/>
    </row>
    <row r="873" spans="2:19">
      <c r="B873" s="32"/>
      <c r="C873" s="32"/>
      <c r="D873" s="32"/>
      <c r="E873" s="32"/>
      <c r="F873" s="32"/>
      <c r="G873" s="32"/>
      <c r="H873" s="32"/>
      <c r="I873" s="32"/>
      <c r="J873" s="31"/>
      <c r="K873" s="31"/>
      <c r="L873" s="31"/>
      <c r="M873" s="42"/>
      <c r="N873" s="32"/>
      <c r="O873" s="32"/>
      <c r="P873" s="32"/>
      <c r="Q873" s="32"/>
      <c r="R873" s="32"/>
      <c r="S873" s="32"/>
    </row>
    <row r="874" spans="2:19">
      <c r="B874" s="32"/>
      <c r="C874" s="32"/>
      <c r="D874" s="32"/>
      <c r="E874" s="32"/>
      <c r="F874" s="32"/>
      <c r="G874" s="32"/>
      <c r="H874" s="32"/>
      <c r="I874" s="32"/>
      <c r="J874" s="31"/>
      <c r="K874" s="31"/>
      <c r="L874" s="31"/>
      <c r="M874" s="42"/>
      <c r="N874" s="32"/>
      <c r="O874" s="32"/>
      <c r="P874" s="32"/>
      <c r="Q874" s="32"/>
      <c r="R874" s="32"/>
      <c r="S874" s="32"/>
    </row>
    <row r="875" spans="2:19">
      <c r="B875" s="32"/>
      <c r="C875" s="32"/>
      <c r="D875" s="32"/>
      <c r="E875" s="32"/>
      <c r="F875" s="32"/>
      <c r="G875" s="32"/>
      <c r="H875" s="32"/>
      <c r="I875" s="32"/>
      <c r="J875" s="31"/>
      <c r="K875" s="31"/>
      <c r="L875" s="31"/>
      <c r="M875" s="42"/>
      <c r="N875" s="32"/>
      <c r="O875" s="32"/>
      <c r="P875" s="32"/>
      <c r="Q875" s="32"/>
      <c r="R875" s="32"/>
      <c r="S875" s="32"/>
    </row>
    <row r="876" spans="2:19">
      <c r="B876" s="32"/>
      <c r="C876" s="32"/>
      <c r="D876" s="32"/>
      <c r="E876" s="32"/>
      <c r="F876" s="32"/>
      <c r="G876" s="32"/>
      <c r="H876" s="32"/>
      <c r="I876" s="32"/>
      <c r="J876" s="31"/>
      <c r="K876" s="31"/>
      <c r="L876" s="31"/>
      <c r="M876" s="42"/>
      <c r="N876" s="32"/>
      <c r="O876" s="32"/>
      <c r="P876" s="32"/>
      <c r="Q876" s="32"/>
      <c r="R876" s="32"/>
      <c r="S876" s="32"/>
    </row>
    <row r="877" spans="2:19">
      <c r="B877" s="32"/>
      <c r="C877" s="32"/>
      <c r="D877" s="32"/>
      <c r="E877" s="32"/>
      <c r="F877" s="32"/>
      <c r="G877" s="32"/>
      <c r="H877" s="32"/>
      <c r="I877" s="32"/>
      <c r="J877" s="31"/>
      <c r="K877" s="31"/>
      <c r="L877" s="31"/>
      <c r="M877" s="42"/>
      <c r="N877" s="32"/>
      <c r="O877" s="32"/>
      <c r="P877" s="32"/>
      <c r="Q877" s="32"/>
      <c r="R877" s="32"/>
      <c r="S877" s="32"/>
    </row>
    <row r="878" spans="2:19">
      <c r="B878" s="32"/>
      <c r="C878" s="32"/>
      <c r="D878" s="32"/>
      <c r="E878" s="32"/>
      <c r="F878" s="32"/>
      <c r="G878" s="32"/>
      <c r="H878" s="32"/>
      <c r="I878" s="32"/>
      <c r="J878" s="31"/>
      <c r="K878" s="31"/>
      <c r="L878" s="31"/>
      <c r="M878" s="42"/>
      <c r="N878" s="32"/>
      <c r="O878" s="32"/>
      <c r="P878" s="32"/>
      <c r="Q878" s="32"/>
      <c r="R878" s="32"/>
      <c r="S878" s="32"/>
    </row>
    <row r="879" spans="2:19">
      <c r="B879" s="32"/>
      <c r="C879" s="32"/>
      <c r="D879" s="32"/>
      <c r="E879" s="32"/>
      <c r="F879" s="32"/>
      <c r="G879" s="32"/>
      <c r="H879" s="32"/>
      <c r="I879" s="32"/>
      <c r="J879" s="31"/>
      <c r="K879" s="31"/>
      <c r="L879" s="31"/>
      <c r="M879" s="42"/>
      <c r="N879" s="32"/>
      <c r="O879" s="32"/>
      <c r="P879" s="32"/>
      <c r="Q879" s="32"/>
      <c r="R879" s="32"/>
      <c r="S879" s="32"/>
    </row>
    <row r="880" spans="2:19">
      <c r="B880" s="32"/>
      <c r="C880" s="32"/>
      <c r="D880" s="32"/>
      <c r="E880" s="32"/>
      <c r="F880" s="32"/>
      <c r="G880" s="32"/>
      <c r="H880" s="32"/>
      <c r="I880" s="32"/>
      <c r="J880" s="31"/>
      <c r="K880" s="31"/>
      <c r="L880" s="31"/>
      <c r="M880" s="42"/>
      <c r="N880" s="32"/>
      <c r="O880" s="32"/>
      <c r="P880" s="32"/>
      <c r="Q880" s="32"/>
      <c r="R880" s="32"/>
      <c r="S880" s="32"/>
    </row>
    <row r="881" spans="2:19">
      <c r="B881" s="32"/>
      <c r="C881" s="32"/>
      <c r="D881" s="32"/>
      <c r="E881" s="32"/>
      <c r="F881" s="32"/>
      <c r="G881" s="32"/>
      <c r="H881" s="32"/>
      <c r="I881" s="32"/>
      <c r="J881" s="31"/>
      <c r="K881" s="31"/>
      <c r="L881" s="31"/>
      <c r="M881" s="42"/>
      <c r="N881" s="32"/>
      <c r="O881" s="32"/>
      <c r="P881" s="32"/>
      <c r="Q881" s="32"/>
      <c r="R881" s="32"/>
      <c r="S881" s="32"/>
    </row>
    <row r="882" spans="2:19">
      <c r="B882" s="32"/>
      <c r="C882" s="32"/>
      <c r="D882" s="32"/>
      <c r="E882" s="32"/>
      <c r="F882" s="32"/>
      <c r="G882" s="32"/>
      <c r="H882" s="32"/>
      <c r="I882" s="32"/>
      <c r="J882" s="31"/>
      <c r="K882" s="31"/>
      <c r="L882" s="31"/>
      <c r="M882" s="42"/>
      <c r="N882" s="32"/>
      <c r="O882" s="32"/>
      <c r="P882" s="32"/>
      <c r="Q882" s="32"/>
      <c r="R882" s="32"/>
      <c r="S882" s="32"/>
    </row>
    <row r="883" spans="2:19">
      <c r="B883" s="32"/>
      <c r="C883" s="32"/>
      <c r="D883" s="32"/>
      <c r="E883" s="32"/>
      <c r="F883" s="32"/>
      <c r="G883" s="32"/>
      <c r="H883" s="32"/>
      <c r="I883" s="32"/>
      <c r="J883" s="31"/>
      <c r="K883" s="31"/>
      <c r="L883" s="31"/>
      <c r="M883" s="42"/>
      <c r="N883" s="32"/>
      <c r="O883" s="32"/>
      <c r="P883" s="32"/>
      <c r="Q883" s="32"/>
      <c r="R883" s="32"/>
      <c r="S883" s="32"/>
    </row>
    <row r="884" spans="2:19">
      <c r="B884" s="32"/>
      <c r="C884" s="32"/>
      <c r="D884" s="32"/>
      <c r="E884" s="32"/>
      <c r="F884" s="32"/>
      <c r="G884" s="32"/>
      <c r="H884" s="32"/>
      <c r="I884" s="32"/>
      <c r="J884" s="31"/>
      <c r="K884" s="31"/>
      <c r="L884" s="31"/>
      <c r="M884" s="42"/>
      <c r="N884" s="32"/>
      <c r="O884" s="32"/>
      <c r="P884" s="32"/>
      <c r="Q884" s="32"/>
      <c r="R884" s="32"/>
      <c r="S884" s="32"/>
    </row>
    <row r="885" spans="2:19">
      <c r="B885" s="32"/>
      <c r="C885" s="32"/>
      <c r="D885" s="32"/>
      <c r="E885" s="32"/>
      <c r="F885" s="32"/>
      <c r="G885" s="32"/>
      <c r="H885" s="32"/>
      <c r="I885" s="32"/>
      <c r="J885" s="31"/>
      <c r="K885" s="31"/>
      <c r="L885" s="31"/>
      <c r="M885" s="42"/>
      <c r="N885" s="32"/>
      <c r="O885" s="32"/>
      <c r="P885" s="32"/>
      <c r="Q885" s="32"/>
      <c r="R885" s="32"/>
      <c r="S885" s="32"/>
    </row>
    <row r="886" spans="2:19">
      <c r="B886" s="32"/>
      <c r="C886" s="32"/>
      <c r="D886" s="32"/>
      <c r="E886" s="32"/>
      <c r="F886" s="32"/>
      <c r="G886" s="32"/>
      <c r="H886" s="32"/>
      <c r="I886" s="32"/>
      <c r="J886" s="31"/>
      <c r="K886" s="31"/>
      <c r="L886" s="31"/>
      <c r="M886" s="42"/>
      <c r="N886" s="32"/>
      <c r="O886" s="32"/>
      <c r="P886" s="32"/>
      <c r="Q886" s="32"/>
      <c r="R886" s="32"/>
      <c r="S886" s="32"/>
    </row>
    <row r="887" spans="2:19">
      <c r="B887" s="32"/>
      <c r="C887" s="32"/>
      <c r="D887" s="32"/>
      <c r="E887" s="32"/>
      <c r="F887" s="32"/>
      <c r="G887" s="32"/>
      <c r="H887" s="32"/>
      <c r="I887" s="32"/>
      <c r="J887" s="31"/>
      <c r="K887" s="31"/>
      <c r="L887" s="31"/>
      <c r="M887" s="42"/>
      <c r="N887" s="32"/>
      <c r="O887" s="32"/>
      <c r="P887" s="32"/>
      <c r="Q887" s="32"/>
      <c r="R887" s="32"/>
      <c r="S887" s="32"/>
    </row>
    <row r="888" spans="2:19">
      <c r="B888" s="32"/>
      <c r="C888" s="32"/>
      <c r="D888" s="32"/>
      <c r="E888" s="32"/>
      <c r="F888" s="32"/>
      <c r="G888" s="32"/>
      <c r="H888" s="32"/>
      <c r="I888" s="32"/>
      <c r="J888" s="31"/>
      <c r="K888" s="31"/>
      <c r="L888" s="31"/>
      <c r="M888" s="42"/>
      <c r="N888" s="32"/>
      <c r="O888" s="32"/>
      <c r="P888" s="32"/>
      <c r="Q888" s="32"/>
      <c r="R888" s="32"/>
      <c r="S888" s="32"/>
    </row>
    <row r="889" spans="2:19">
      <c r="B889" s="32"/>
      <c r="C889" s="32"/>
      <c r="D889" s="32"/>
      <c r="E889" s="32"/>
      <c r="F889" s="32"/>
      <c r="G889" s="32"/>
      <c r="H889" s="32"/>
      <c r="I889" s="32"/>
      <c r="J889" s="31"/>
      <c r="K889" s="31"/>
      <c r="L889" s="31"/>
      <c r="M889" s="42"/>
      <c r="N889" s="32"/>
      <c r="O889" s="32"/>
      <c r="P889" s="32"/>
      <c r="Q889" s="32"/>
      <c r="R889" s="32"/>
      <c r="S889" s="32"/>
    </row>
    <row r="890" spans="2:19">
      <c r="B890" s="32"/>
      <c r="C890" s="32"/>
      <c r="D890" s="32"/>
      <c r="E890" s="32"/>
      <c r="F890" s="32"/>
      <c r="G890" s="32"/>
      <c r="H890" s="32"/>
      <c r="I890" s="32"/>
      <c r="J890" s="31"/>
      <c r="K890" s="31"/>
      <c r="L890" s="31"/>
      <c r="M890" s="42"/>
      <c r="N890" s="32"/>
      <c r="O890" s="32"/>
      <c r="P890" s="32"/>
      <c r="Q890" s="32"/>
      <c r="R890" s="32"/>
      <c r="S890" s="32"/>
    </row>
    <row r="891" spans="2:19">
      <c r="B891" s="32"/>
      <c r="C891" s="32"/>
      <c r="D891" s="32"/>
      <c r="E891" s="32"/>
      <c r="F891" s="32"/>
      <c r="G891" s="32"/>
      <c r="H891" s="32"/>
      <c r="I891" s="32"/>
      <c r="J891" s="31"/>
      <c r="K891" s="31"/>
      <c r="L891" s="31"/>
      <c r="M891" s="42"/>
      <c r="N891" s="32"/>
      <c r="O891" s="32"/>
      <c r="P891" s="32"/>
      <c r="Q891" s="32"/>
      <c r="R891" s="32"/>
      <c r="S891" s="32"/>
    </row>
    <row r="892" spans="2:19">
      <c r="B892" s="32"/>
      <c r="C892" s="32"/>
      <c r="D892" s="32"/>
      <c r="E892" s="32"/>
      <c r="F892" s="32"/>
      <c r="G892" s="32"/>
      <c r="H892" s="32"/>
      <c r="I892" s="32"/>
      <c r="J892" s="31"/>
      <c r="K892" s="31"/>
      <c r="L892" s="31"/>
      <c r="M892" s="42"/>
      <c r="N892" s="32"/>
      <c r="O892" s="32"/>
      <c r="P892" s="32"/>
      <c r="Q892" s="32"/>
      <c r="R892" s="32"/>
      <c r="S892" s="32"/>
    </row>
    <row r="893" spans="2:19">
      <c r="B893" s="32"/>
      <c r="C893" s="32"/>
      <c r="D893" s="32"/>
      <c r="E893" s="32"/>
      <c r="F893" s="32"/>
      <c r="G893" s="32"/>
      <c r="H893" s="32"/>
      <c r="I893" s="32"/>
      <c r="J893" s="31"/>
      <c r="K893" s="31"/>
      <c r="L893" s="31"/>
      <c r="M893" s="42"/>
      <c r="N893" s="32"/>
      <c r="O893" s="32"/>
      <c r="P893" s="32"/>
      <c r="Q893" s="32"/>
      <c r="R893" s="32"/>
      <c r="S893" s="32"/>
    </row>
    <row r="894" spans="2:19">
      <c r="B894" s="32"/>
      <c r="C894" s="32"/>
      <c r="D894" s="32"/>
      <c r="E894" s="32"/>
      <c r="F894" s="32"/>
      <c r="G894" s="32"/>
      <c r="H894" s="32"/>
      <c r="I894" s="32"/>
      <c r="J894" s="31"/>
      <c r="K894" s="31"/>
      <c r="L894" s="31"/>
      <c r="M894" s="42"/>
      <c r="N894" s="32"/>
      <c r="O894" s="32"/>
      <c r="P894" s="32"/>
      <c r="Q894" s="32"/>
      <c r="R894" s="32"/>
      <c r="S894" s="32"/>
    </row>
    <row r="895" spans="2:19">
      <c r="B895" s="32"/>
      <c r="C895" s="32"/>
      <c r="D895" s="32"/>
      <c r="E895" s="32"/>
      <c r="F895" s="32"/>
      <c r="G895" s="32"/>
      <c r="H895" s="32"/>
      <c r="I895" s="32"/>
      <c r="J895" s="31"/>
      <c r="K895" s="31"/>
      <c r="L895" s="31"/>
      <c r="M895" s="42"/>
      <c r="N895" s="32"/>
      <c r="O895" s="32"/>
      <c r="P895" s="32"/>
      <c r="Q895" s="32"/>
      <c r="R895" s="32"/>
      <c r="S895" s="32"/>
    </row>
    <row r="896" spans="2:19">
      <c r="B896" s="32"/>
      <c r="C896" s="32"/>
      <c r="D896" s="32"/>
      <c r="E896" s="32"/>
      <c r="F896" s="32"/>
      <c r="G896" s="32"/>
      <c r="H896" s="32"/>
      <c r="I896" s="32"/>
      <c r="J896" s="31"/>
      <c r="K896" s="31"/>
      <c r="L896" s="31"/>
      <c r="M896" s="42"/>
      <c r="N896" s="32"/>
      <c r="O896" s="32"/>
      <c r="P896" s="32"/>
      <c r="Q896" s="32"/>
      <c r="R896" s="32"/>
      <c r="S896" s="32"/>
    </row>
    <row r="897" spans="2:19">
      <c r="B897" s="32"/>
      <c r="C897" s="32"/>
      <c r="D897" s="32"/>
      <c r="E897" s="32"/>
      <c r="F897" s="32"/>
      <c r="G897" s="32"/>
      <c r="H897" s="32"/>
      <c r="I897" s="32"/>
      <c r="J897" s="31"/>
      <c r="K897" s="31"/>
      <c r="L897" s="31"/>
      <c r="M897" s="42"/>
      <c r="N897" s="32"/>
      <c r="O897" s="32"/>
      <c r="P897" s="32"/>
      <c r="Q897" s="32"/>
      <c r="R897" s="32"/>
      <c r="S897" s="32"/>
    </row>
    <row r="898" spans="2:19">
      <c r="B898" s="32"/>
      <c r="C898" s="32"/>
      <c r="D898" s="32"/>
      <c r="E898" s="32"/>
      <c r="F898" s="32"/>
      <c r="G898" s="32"/>
      <c r="H898" s="32"/>
      <c r="I898" s="32"/>
      <c r="J898" s="31"/>
      <c r="K898" s="31"/>
      <c r="L898" s="31"/>
      <c r="M898" s="42"/>
      <c r="N898" s="32"/>
      <c r="O898" s="32"/>
      <c r="P898" s="32"/>
      <c r="Q898" s="32"/>
      <c r="R898" s="32"/>
      <c r="S898" s="32"/>
    </row>
    <row r="899" spans="2:19">
      <c r="B899" s="32"/>
      <c r="C899" s="32"/>
      <c r="D899" s="32"/>
      <c r="E899" s="32"/>
      <c r="F899" s="32"/>
      <c r="G899" s="32"/>
      <c r="H899" s="32"/>
      <c r="I899" s="32"/>
      <c r="J899" s="31"/>
      <c r="K899" s="31"/>
      <c r="L899" s="31"/>
      <c r="M899" s="42"/>
      <c r="N899" s="32"/>
      <c r="O899" s="32"/>
      <c r="P899" s="32"/>
      <c r="Q899" s="32"/>
      <c r="R899" s="32"/>
      <c r="S899" s="32"/>
    </row>
    <row r="900" spans="2:19">
      <c r="B900" s="32"/>
      <c r="C900" s="32"/>
      <c r="D900" s="32"/>
      <c r="E900" s="32"/>
      <c r="F900" s="32"/>
      <c r="G900" s="32"/>
      <c r="H900" s="32"/>
      <c r="I900" s="32"/>
      <c r="J900" s="31"/>
      <c r="K900" s="31"/>
      <c r="L900" s="31"/>
      <c r="M900" s="42"/>
      <c r="N900" s="32"/>
      <c r="O900" s="32"/>
      <c r="P900" s="32"/>
      <c r="Q900" s="32"/>
      <c r="R900" s="32"/>
      <c r="S900" s="32"/>
    </row>
    <row r="901" spans="2:19">
      <c r="B901" s="32"/>
      <c r="C901" s="32"/>
      <c r="D901" s="32"/>
      <c r="E901" s="32"/>
      <c r="F901" s="32"/>
      <c r="G901" s="32"/>
      <c r="H901" s="32"/>
      <c r="I901" s="32"/>
      <c r="J901" s="31"/>
      <c r="K901" s="31"/>
      <c r="L901" s="31"/>
      <c r="M901" s="42"/>
      <c r="N901" s="32"/>
      <c r="O901" s="32"/>
      <c r="P901" s="32"/>
      <c r="Q901" s="32"/>
      <c r="R901" s="32"/>
      <c r="S901" s="32"/>
    </row>
    <row r="902" spans="2:19">
      <c r="B902" s="32"/>
      <c r="C902" s="32"/>
      <c r="D902" s="32"/>
      <c r="E902" s="32"/>
      <c r="F902" s="32"/>
      <c r="G902" s="32"/>
      <c r="H902" s="32"/>
      <c r="I902" s="32"/>
      <c r="J902" s="31"/>
      <c r="K902" s="31"/>
      <c r="L902" s="31"/>
      <c r="M902" s="42"/>
      <c r="N902" s="32"/>
      <c r="O902" s="32"/>
      <c r="P902" s="32"/>
      <c r="Q902" s="32"/>
      <c r="R902" s="32"/>
      <c r="S902" s="32"/>
    </row>
    <row r="903" spans="2:19">
      <c r="B903" s="32"/>
      <c r="C903" s="32"/>
      <c r="D903" s="32"/>
      <c r="E903" s="32"/>
      <c r="F903" s="32"/>
      <c r="G903" s="32"/>
      <c r="H903" s="32"/>
      <c r="I903" s="32"/>
      <c r="J903" s="31"/>
      <c r="K903" s="31"/>
      <c r="L903" s="31"/>
      <c r="M903" s="42"/>
      <c r="N903" s="32"/>
      <c r="O903" s="32"/>
      <c r="P903" s="32"/>
      <c r="Q903" s="32"/>
      <c r="R903" s="32"/>
      <c r="S903" s="32"/>
    </row>
    <row r="904" spans="2:19">
      <c r="B904" s="32"/>
      <c r="C904" s="32"/>
      <c r="D904" s="32"/>
      <c r="E904" s="32"/>
      <c r="F904" s="32"/>
      <c r="G904" s="32"/>
      <c r="H904" s="32"/>
      <c r="I904" s="32"/>
      <c r="J904" s="31"/>
      <c r="K904" s="31"/>
      <c r="L904" s="31"/>
      <c r="M904" s="42"/>
      <c r="N904" s="32"/>
      <c r="O904" s="32"/>
      <c r="P904" s="32"/>
      <c r="Q904" s="32"/>
      <c r="R904" s="32"/>
      <c r="S904" s="32"/>
    </row>
    <row r="905" spans="2:19">
      <c r="B905" s="32"/>
      <c r="C905" s="32"/>
      <c r="D905" s="32"/>
      <c r="E905" s="32"/>
      <c r="F905" s="32"/>
      <c r="G905" s="32"/>
      <c r="H905" s="32"/>
      <c r="I905" s="32"/>
      <c r="J905" s="31"/>
      <c r="K905" s="31"/>
      <c r="L905" s="31"/>
      <c r="M905" s="42"/>
      <c r="N905" s="32"/>
      <c r="O905" s="32"/>
      <c r="P905" s="32"/>
      <c r="Q905" s="32"/>
      <c r="R905" s="32"/>
      <c r="S905" s="32"/>
    </row>
    <row r="906" spans="2:19">
      <c r="B906" s="32"/>
      <c r="C906" s="32"/>
      <c r="D906" s="32"/>
      <c r="E906" s="32"/>
      <c r="F906" s="32"/>
      <c r="G906" s="32"/>
      <c r="H906" s="32"/>
      <c r="I906" s="32"/>
      <c r="J906" s="31"/>
      <c r="K906" s="31"/>
      <c r="L906" s="31"/>
      <c r="M906" s="42"/>
      <c r="N906" s="32"/>
      <c r="O906" s="32"/>
      <c r="P906" s="32"/>
      <c r="Q906" s="32"/>
      <c r="R906" s="32"/>
      <c r="S906" s="32"/>
    </row>
    <row r="907" spans="2:19">
      <c r="B907" s="32"/>
      <c r="C907" s="32"/>
      <c r="D907" s="32"/>
      <c r="E907" s="32"/>
      <c r="F907" s="32"/>
      <c r="G907" s="32"/>
      <c r="H907" s="32"/>
      <c r="I907" s="32"/>
      <c r="J907" s="31"/>
      <c r="K907" s="31"/>
      <c r="L907" s="31"/>
      <c r="M907" s="42"/>
      <c r="N907" s="32"/>
      <c r="O907" s="32"/>
      <c r="P907" s="32"/>
      <c r="Q907" s="32"/>
      <c r="R907" s="32"/>
      <c r="S907" s="32"/>
    </row>
    <row r="908" spans="2:19">
      <c r="B908" s="32"/>
      <c r="C908" s="32"/>
      <c r="D908" s="32"/>
      <c r="E908" s="32"/>
      <c r="F908" s="32"/>
      <c r="G908" s="32"/>
      <c r="H908" s="32"/>
      <c r="I908" s="32"/>
      <c r="J908" s="31"/>
      <c r="K908" s="31"/>
      <c r="L908" s="31"/>
      <c r="M908" s="42"/>
      <c r="N908" s="32"/>
      <c r="O908" s="32"/>
      <c r="P908" s="32"/>
      <c r="Q908" s="32"/>
      <c r="R908" s="32"/>
      <c r="S908" s="32"/>
    </row>
    <row r="909" spans="2:19">
      <c r="B909" s="32"/>
      <c r="C909" s="32"/>
      <c r="D909" s="32"/>
      <c r="E909" s="32"/>
      <c r="F909" s="32"/>
      <c r="G909" s="32"/>
      <c r="H909" s="32"/>
      <c r="I909" s="32"/>
      <c r="J909" s="31"/>
      <c r="K909" s="31"/>
      <c r="L909" s="31"/>
      <c r="M909" s="42"/>
      <c r="N909" s="32"/>
      <c r="O909" s="32"/>
      <c r="P909" s="32"/>
      <c r="Q909" s="32"/>
      <c r="R909" s="32"/>
      <c r="S909" s="32"/>
    </row>
    <row r="910" spans="2:19">
      <c r="B910" s="32"/>
      <c r="C910" s="32"/>
      <c r="D910" s="32"/>
      <c r="E910" s="32"/>
      <c r="F910" s="32"/>
      <c r="G910" s="32"/>
      <c r="H910" s="32"/>
      <c r="I910" s="32"/>
      <c r="J910" s="31"/>
      <c r="K910" s="31"/>
      <c r="L910" s="31"/>
      <c r="M910" s="42"/>
      <c r="N910" s="32"/>
      <c r="O910" s="32"/>
      <c r="P910" s="32"/>
      <c r="Q910" s="32"/>
      <c r="R910" s="32"/>
      <c r="S910" s="32"/>
    </row>
    <row r="911" spans="2:19">
      <c r="B911" s="32"/>
      <c r="C911" s="32"/>
      <c r="D911" s="32"/>
      <c r="E911" s="32"/>
      <c r="F911" s="32"/>
      <c r="G911" s="32"/>
      <c r="H911" s="32"/>
      <c r="I911" s="32"/>
      <c r="J911" s="31"/>
      <c r="K911" s="31"/>
      <c r="L911" s="31"/>
      <c r="M911" s="42"/>
      <c r="N911" s="32"/>
      <c r="O911" s="32"/>
      <c r="P911" s="32"/>
      <c r="Q911" s="32"/>
      <c r="R911" s="32"/>
      <c r="S911" s="32"/>
    </row>
    <row r="912" spans="2:19">
      <c r="B912" s="32"/>
      <c r="C912" s="32"/>
      <c r="D912" s="32"/>
      <c r="E912" s="32"/>
      <c r="F912" s="32"/>
      <c r="G912" s="32"/>
      <c r="H912" s="32"/>
      <c r="I912" s="32"/>
      <c r="J912" s="31"/>
      <c r="K912" s="31"/>
      <c r="L912" s="31"/>
      <c r="M912" s="42"/>
      <c r="N912" s="32"/>
      <c r="O912" s="32"/>
      <c r="P912" s="32"/>
      <c r="Q912" s="32"/>
      <c r="R912" s="32"/>
      <c r="S912" s="32"/>
    </row>
    <row r="913" spans="2:19">
      <c r="B913" s="32"/>
      <c r="C913" s="32"/>
      <c r="D913" s="32"/>
      <c r="E913" s="32"/>
      <c r="F913" s="32"/>
      <c r="G913" s="32"/>
      <c r="H913" s="32"/>
      <c r="I913" s="32"/>
      <c r="J913" s="31"/>
      <c r="K913" s="31"/>
      <c r="L913" s="31"/>
      <c r="M913" s="42"/>
      <c r="N913" s="32"/>
      <c r="O913" s="32"/>
      <c r="P913" s="32"/>
      <c r="Q913" s="32"/>
      <c r="R913" s="32"/>
      <c r="S913" s="32"/>
    </row>
    <row r="914" spans="2:19">
      <c r="B914" s="32"/>
      <c r="C914" s="32"/>
      <c r="D914" s="32"/>
      <c r="E914" s="32"/>
      <c r="F914" s="32"/>
      <c r="G914" s="32"/>
      <c r="H914" s="32"/>
      <c r="I914" s="32"/>
      <c r="J914" s="31"/>
      <c r="K914" s="31"/>
      <c r="L914" s="31"/>
      <c r="M914" s="42"/>
      <c r="N914" s="32"/>
      <c r="O914" s="32"/>
      <c r="P914" s="32"/>
      <c r="Q914" s="32"/>
      <c r="R914" s="32"/>
      <c r="S914" s="32"/>
    </row>
    <row r="915" spans="2:19">
      <c r="B915" s="32"/>
      <c r="C915" s="32"/>
      <c r="D915" s="32"/>
      <c r="E915" s="32"/>
      <c r="F915" s="32"/>
      <c r="G915" s="32"/>
      <c r="H915" s="32"/>
      <c r="I915" s="32"/>
      <c r="J915" s="31"/>
      <c r="K915" s="31"/>
      <c r="L915" s="31"/>
      <c r="M915" s="42"/>
      <c r="N915" s="32"/>
      <c r="O915" s="32"/>
      <c r="P915" s="32"/>
      <c r="Q915" s="32"/>
      <c r="R915" s="32"/>
      <c r="S915" s="32"/>
    </row>
    <row r="916" spans="2:19">
      <c r="B916" s="32"/>
      <c r="C916" s="32"/>
      <c r="D916" s="32"/>
      <c r="E916" s="32"/>
      <c r="F916" s="32"/>
      <c r="G916" s="32"/>
      <c r="H916" s="32"/>
      <c r="I916" s="32"/>
      <c r="J916" s="31"/>
      <c r="K916" s="31"/>
      <c r="L916" s="31"/>
      <c r="M916" s="42"/>
      <c r="N916" s="32"/>
      <c r="O916" s="32"/>
      <c r="P916" s="32"/>
      <c r="Q916" s="32"/>
      <c r="R916" s="32"/>
      <c r="S916" s="32"/>
    </row>
    <row r="917" spans="2:19">
      <c r="B917" s="32"/>
      <c r="C917" s="32"/>
      <c r="D917" s="32"/>
      <c r="E917" s="32"/>
      <c r="F917" s="32"/>
      <c r="G917" s="32"/>
      <c r="H917" s="32"/>
      <c r="I917" s="32"/>
      <c r="J917" s="31"/>
      <c r="K917" s="31"/>
      <c r="L917" s="31"/>
      <c r="M917" s="42"/>
      <c r="N917" s="32"/>
      <c r="O917" s="32"/>
      <c r="P917" s="32"/>
      <c r="Q917" s="32"/>
      <c r="R917" s="32"/>
      <c r="S917" s="32"/>
    </row>
    <row r="918" spans="2:19">
      <c r="B918" s="32"/>
      <c r="C918" s="32"/>
      <c r="D918" s="32"/>
      <c r="E918" s="32"/>
      <c r="F918" s="32"/>
      <c r="G918" s="32"/>
      <c r="H918" s="32"/>
      <c r="I918" s="32"/>
      <c r="J918" s="31"/>
      <c r="K918" s="31"/>
      <c r="L918" s="31"/>
      <c r="M918" s="42"/>
      <c r="N918" s="32"/>
      <c r="O918" s="32"/>
      <c r="P918" s="32"/>
      <c r="Q918" s="32"/>
      <c r="R918" s="32"/>
      <c r="S918" s="32"/>
    </row>
    <row r="919" spans="2:19">
      <c r="B919" s="32"/>
      <c r="C919" s="32"/>
      <c r="D919" s="32"/>
      <c r="E919" s="32"/>
      <c r="F919" s="32"/>
      <c r="G919" s="32"/>
      <c r="H919" s="32"/>
      <c r="I919" s="32"/>
      <c r="J919" s="31"/>
      <c r="K919" s="31"/>
      <c r="L919" s="31"/>
      <c r="M919" s="42"/>
      <c r="N919" s="32"/>
      <c r="O919" s="32"/>
      <c r="P919" s="32"/>
      <c r="Q919" s="32"/>
      <c r="R919" s="32"/>
      <c r="S919" s="32"/>
    </row>
    <row r="920" spans="2:19">
      <c r="B920" s="32"/>
      <c r="C920" s="32"/>
      <c r="D920" s="32"/>
      <c r="E920" s="32"/>
      <c r="F920" s="32"/>
      <c r="G920" s="32"/>
      <c r="H920" s="32"/>
      <c r="I920" s="32"/>
      <c r="J920" s="31"/>
      <c r="K920" s="31"/>
      <c r="L920" s="31"/>
      <c r="M920" s="42"/>
      <c r="N920" s="32"/>
      <c r="O920" s="32"/>
      <c r="P920" s="32"/>
      <c r="Q920" s="32"/>
      <c r="R920" s="32"/>
      <c r="S920" s="32"/>
    </row>
    <row r="921" spans="2:19">
      <c r="B921" s="32"/>
      <c r="C921" s="32"/>
      <c r="D921" s="32"/>
      <c r="E921" s="32"/>
      <c r="F921" s="32"/>
      <c r="G921" s="32"/>
      <c r="H921" s="32"/>
      <c r="I921" s="32"/>
      <c r="J921" s="31"/>
      <c r="K921" s="31"/>
      <c r="L921" s="31"/>
      <c r="M921" s="42"/>
      <c r="N921" s="32"/>
      <c r="O921" s="32"/>
      <c r="P921" s="32"/>
      <c r="Q921" s="32"/>
      <c r="R921" s="32"/>
      <c r="S921" s="32"/>
    </row>
    <row r="922" spans="2:19">
      <c r="B922" s="32"/>
      <c r="C922" s="32"/>
      <c r="D922" s="32"/>
      <c r="E922" s="32"/>
      <c r="F922" s="32"/>
      <c r="G922" s="32"/>
      <c r="H922" s="32"/>
      <c r="I922" s="32"/>
      <c r="J922" s="31"/>
      <c r="K922" s="31"/>
      <c r="L922" s="31"/>
      <c r="M922" s="42"/>
      <c r="N922" s="32"/>
      <c r="O922" s="32"/>
      <c r="P922" s="32"/>
      <c r="Q922" s="32"/>
      <c r="R922" s="32"/>
      <c r="S922" s="32"/>
    </row>
    <row r="923" spans="2:19">
      <c r="B923" s="32"/>
      <c r="C923" s="32"/>
      <c r="D923" s="32"/>
      <c r="E923" s="32"/>
      <c r="F923" s="32"/>
      <c r="G923" s="32"/>
      <c r="H923" s="32"/>
      <c r="I923" s="32"/>
      <c r="J923" s="31"/>
      <c r="K923" s="31"/>
      <c r="L923" s="31"/>
      <c r="M923" s="42"/>
      <c r="N923" s="32"/>
      <c r="O923" s="32"/>
      <c r="P923" s="32"/>
      <c r="Q923" s="32"/>
      <c r="R923" s="32"/>
      <c r="S923" s="32"/>
    </row>
    <row r="924" spans="2:19">
      <c r="B924" s="32"/>
      <c r="C924" s="32"/>
      <c r="D924" s="32"/>
      <c r="E924" s="32"/>
      <c r="F924" s="32"/>
      <c r="G924" s="32"/>
      <c r="H924" s="32"/>
      <c r="I924" s="32"/>
      <c r="J924" s="31"/>
      <c r="K924" s="31"/>
      <c r="L924" s="31"/>
      <c r="M924" s="42"/>
      <c r="N924" s="32"/>
      <c r="O924" s="32"/>
      <c r="P924" s="32"/>
      <c r="Q924" s="32"/>
      <c r="R924" s="32"/>
      <c r="S924" s="32"/>
    </row>
    <row r="925" spans="2:19">
      <c r="B925" s="32"/>
      <c r="C925" s="32"/>
      <c r="D925" s="32"/>
      <c r="E925" s="32"/>
      <c r="F925" s="32"/>
      <c r="G925" s="32"/>
      <c r="H925" s="32"/>
      <c r="I925" s="32"/>
      <c r="J925" s="31"/>
      <c r="K925" s="31"/>
      <c r="L925" s="31"/>
      <c r="M925" s="42"/>
      <c r="N925" s="32"/>
      <c r="O925" s="32"/>
      <c r="P925" s="32"/>
      <c r="Q925" s="32"/>
      <c r="R925" s="32"/>
      <c r="S925" s="32"/>
    </row>
    <row r="926" spans="2:19">
      <c r="B926" s="32"/>
      <c r="C926" s="32"/>
      <c r="D926" s="32"/>
      <c r="E926" s="32"/>
      <c r="F926" s="32"/>
      <c r="G926" s="32"/>
      <c r="H926" s="32"/>
      <c r="I926" s="32"/>
      <c r="J926" s="31"/>
      <c r="K926" s="31"/>
      <c r="L926" s="31"/>
      <c r="M926" s="42"/>
      <c r="N926" s="32"/>
      <c r="O926" s="32"/>
      <c r="P926" s="32"/>
      <c r="Q926" s="32"/>
      <c r="R926" s="32"/>
      <c r="S926" s="32"/>
    </row>
    <row r="927" spans="2:19">
      <c r="B927" s="32"/>
      <c r="C927" s="32"/>
      <c r="D927" s="32"/>
      <c r="E927" s="32"/>
      <c r="F927" s="32"/>
      <c r="G927" s="32"/>
      <c r="H927" s="32"/>
      <c r="I927" s="32"/>
      <c r="J927" s="31"/>
      <c r="K927" s="31"/>
      <c r="L927" s="31"/>
      <c r="M927" s="42"/>
      <c r="N927" s="32"/>
      <c r="O927" s="32"/>
      <c r="P927" s="32"/>
      <c r="Q927" s="32"/>
      <c r="R927" s="32"/>
      <c r="S927" s="32"/>
    </row>
    <row r="928" spans="2:19">
      <c r="B928" s="32"/>
      <c r="C928" s="32"/>
      <c r="D928" s="32"/>
      <c r="E928" s="32"/>
      <c r="F928" s="32"/>
      <c r="G928" s="32"/>
      <c r="H928" s="32"/>
      <c r="I928" s="32"/>
      <c r="J928" s="31"/>
      <c r="K928" s="31"/>
      <c r="L928" s="31"/>
      <c r="M928" s="42"/>
      <c r="N928" s="32"/>
      <c r="O928" s="32"/>
      <c r="P928" s="32"/>
      <c r="Q928" s="32"/>
      <c r="R928" s="32"/>
      <c r="S928" s="32"/>
    </row>
    <row r="929" spans="2:19">
      <c r="B929" s="32"/>
      <c r="C929" s="32"/>
      <c r="D929" s="32"/>
      <c r="E929" s="32"/>
      <c r="F929" s="32"/>
      <c r="G929" s="32"/>
      <c r="H929" s="32"/>
      <c r="I929" s="32"/>
      <c r="J929" s="31"/>
      <c r="K929" s="31"/>
      <c r="L929" s="31"/>
      <c r="M929" s="42"/>
      <c r="N929" s="32"/>
      <c r="O929" s="32"/>
      <c r="P929" s="32"/>
      <c r="Q929" s="32"/>
      <c r="R929" s="32"/>
      <c r="S929" s="32"/>
    </row>
    <row r="930" spans="2:19">
      <c r="B930" s="32"/>
      <c r="C930" s="32"/>
      <c r="D930" s="32"/>
      <c r="E930" s="32"/>
      <c r="F930" s="32"/>
      <c r="G930" s="32"/>
      <c r="H930" s="32"/>
      <c r="I930" s="32"/>
      <c r="J930" s="31"/>
      <c r="K930" s="31"/>
      <c r="L930" s="31"/>
      <c r="M930" s="42"/>
      <c r="N930" s="32"/>
      <c r="O930" s="32"/>
      <c r="P930" s="32"/>
      <c r="Q930" s="32"/>
      <c r="R930" s="32"/>
      <c r="S930" s="32"/>
    </row>
    <row r="931" spans="2:19">
      <c r="B931" s="32"/>
      <c r="C931" s="32"/>
      <c r="D931" s="32"/>
      <c r="E931" s="32"/>
      <c r="F931" s="32"/>
      <c r="G931" s="32"/>
      <c r="H931" s="32"/>
      <c r="I931" s="32"/>
      <c r="J931" s="31"/>
      <c r="K931" s="31"/>
      <c r="L931" s="31"/>
      <c r="M931" s="42"/>
      <c r="N931" s="32"/>
      <c r="O931" s="32"/>
      <c r="P931" s="32"/>
      <c r="Q931" s="32"/>
      <c r="R931" s="32"/>
      <c r="S931" s="32"/>
    </row>
    <row r="932" spans="2:19">
      <c r="B932" s="32"/>
      <c r="C932" s="32"/>
      <c r="D932" s="32"/>
      <c r="E932" s="32"/>
      <c r="F932" s="32"/>
      <c r="G932" s="32"/>
      <c r="H932" s="32"/>
      <c r="I932" s="32"/>
      <c r="J932" s="31"/>
      <c r="K932" s="31"/>
      <c r="L932" s="31"/>
      <c r="M932" s="42"/>
      <c r="N932" s="32"/>
      <c r="O932" s="32"/>
      <c r="P932" s="32"/>
      <c r="Q932" s="32"/>
      <c r="R932" s="32"/>
      <c r="S932" s="32"/>
    </row>
    <row r="933" spans="2:19">
      <c r="B933" s="32"/>
      <c r="C933" s="32"/>
      <c r="D933" s="32"/>
      <c r="E933" s="32"/>
      <c r="F933" s="32"/>
      <c r="G933" s="32"/>
      <c r="H933" s="32"/>
      <c r="I933" s="32"/>
      <c r="J933" s="31"/>
      <c r="K933" s="31"/>
      <c r="L933" s="31"/>
      <c r="M933" s="42"/>
      <c r="N933" s="32"/>
      <c r="O933" s="32"/>
      <c r="P933" s="32"/>
      <c r="Q933" s="32"/>
      <c r="R933" s="32"/>
      <c r="S933" s="32"/>
    </row>
    <row r="934" spans="2:19">
      <c r="B934" s="32"/>
      <c r="C934" s="32"/>
      <c r="D934" s="32"/>
      <c r="E934" s="32"/>
      <c r="F934" s="32"/>
      <c r="G934" s="32"/>
      <c r="H934" s="32"/>
      <c r="I934" s="32"/>
      <c r="J934" s="31"/>
      <c r="K934" s="31"/>
      <c r="L934" s="31"/>
      <c r="M934" s="42"/>
      <c r="N934" s="32"/>
      <c r="O934" s="32"/>
      <c r="P934" s="32"/>
      <c r="Q934" s="32"/>
      <c r="R934" s="32"/>
      <c r="S934" s="32"/>
    </row>
    <row r="935" spans="2:19">
      <c r="B935" s="32"/>
      <c r="C935" s="32"/>
      <c r="D935" s="32"/>
      <c r="E935" s="32"/>
      <c r="F935" s="32"/>
      <c r="G935" s="32"/>
      <c r="H935" s="32"/>
      <c r="I935" s="32"/>
      <c r="J935" s="31"/>
      <c r="K935" s="31"/>
      <c r="L935" s="31"/>
      <c r="M935" s="42"/>
      <c r="N935" s="32"/>
      <c r="O935" s="32"/>
      <c r="P935" s="32"/>
      <c r="Q935" s="32"/>
      <c r="R935" s="32"/>
      <c r="S935" s="32"/>
    </row>
    <row r="936" spans="2:19">
      <c r="B936" s="32"/>
      <c r="C936" s="32"/>
      <c r="D936" s="32"/>
      <c r="E936" s="32"/>
      <c r="F936" s="32"/>
      <c r="G936" s="32"/>
      <c r="H936" s="32"/>
      <c r="I936" s="32"/>
      <c r="J936" s="31"/>
      <c r="K936" s="31"/>
      <c r="L936" s="31"/>
      <c r="M936" s="42"/>
      <c r="N936" s="32"/>
      <c r="O936" s="32"/>
      <c r="P936" s="32"/>
      <c r="Q936" s="32"/>
      <c r="R936" s="32"/>
      <c r="S936" s="32"/>
    </row>
    <row r="937" spans="2:19">
      <c r="B937" s="32"/>
      <c r="C937" s="32"/>
      <c r="D937" s="32"/>
      <c r="E937" s="32"/>
      <c r="F937" s="32"/>
      <c r="G937" s="32"/>
      <c r="H937" s="32"/>
      <c r="I937" s="32"/>
      <c r="J937" s="31"/>
      <c r="K937" s="31"/>
      <c r="L937" s="31"/>
      <c r="M937" s="42"/>
      <c r="N937" s="32"/>
      <c r="O937" s="32"/>
      <c r="P937" s="32"/>
      <c r="Q937" s="32"/>
      <c r="R937" s="32"/>
      <c r="S937" s="32"/>
    </row>
    <row r="938" spans="2:19">
      <c r="B938" s="32"/>
      <c r="C938" s="32"/>
      <c r="D938" s="32"/>
      <c r="E938" s="32"/>
      <c r="F938" s="32"/>
      <c r="G938" s="32"/>
      <c r="H938" s="32"/>
      <c r="I938" s="32"/>
      <c r="J938" s="31"/>
      <c r="K938" s="31"/>
      <c r="L938" s="31"/>
      <c r="M938" s="42"/>
      <c r="N938" s="32"/>
      <c r="O938" s="32"/>
      <c r="P938" s="32"/>
      <c r="Q938" s="32"/>
      <c r="R938" s="32"/>
      <c r="S938" s="32"/>
    </row>
    <row r="939" spans="2:19">
      <c r="B939" s="32"/>
      <c r="C939" s="32"/>
      <c r="D939" s="32"/>
      <c r="E939" s="32"/>
      <c r="F939" s="32"/>
      <c r="G939" s="32"/>
      <c r="H939" s="32"/>
      <c r="I939" s="32"/>
      <c r="J939" s="31"/>
      <c r="K939" s="31"/>
      <c r="L939" s="31"/>
      <c r="M939" s="42"/>
      <c r="N939" s="32"/>
      <c r="O939" s="32"/>
      <c r="P939" s="32"/>
      <c r="Q939" s="32"/>
      <c r="R939" s="32"/>
      <c r="S939" s="32"/>
    </row>
    <row r="940" spans="2:19">
      <c r="B940" s="32"/>
      <c r="C940" s="32"/>
      <c r="D940" s="32"/>
      <c r="E940" s="32"/>
      <c r="F940" s="32"/>
      <c r="G940" s="32"/>
      <c r="H940" s="32"/>
      <c r="I940" s="32"/>
      <c r="J940" s="31"/>
      <c r="K940" s="31"/>
      <c r="L940" s="31"/>
      <c r="M940" s="42"/>
      <c r="N940" s="32"/>
      <c r="O940" s="32"/>
      <c r="P940" s="32"/>
      <c r="Q940" s="32"/>
      <c r="R940" s="32"/>
      <c r="S940" s="32"/>
    </row>
    <row r="941" spans="2:19">
      <c r="B941" s="32"/>
      <c r="C941" s="32"/>
      <c r="D941" s="32"/>
      <c r="E941" s="32"/>
      <c r="F941" s="32"/>
      <c r="G941" s="32"/>
      <c r="H941" s="32"/>
      <c r="I941" s="32"/>
      <c r="J941" s="31"/>
      <c r="K941" s="31"/>
      <c r="L941" s="31"/>
      <c r="M941" s="42"/>
      <c r="N941" s="32"/>
      <c r="O941" s="32"/>
      <c r="P941" s="32"/>
      <c r="Q941" s="32"/>
      <c r="R941" s="32"/>
      <c r="S941" s="32"/>
    </row>
    <row r="942" spans="2:19">
      <c r="B942" s="32"/>
      <c r="C942" s="32"/>
      <c r="D942" s="32"/>
      <c r="E942" s="32"/>
      <c r="F942" s="32"/>
      <c r="G942" s="32"/>
      <c r="H942" s="32"/>
      <c r="I942" s="32"/>
      <c r="J942" s="31"/>
      <c r="K942" s="31"/>
      <c r="L942" s="31"/>
      <c r="M942" s="42"/>
      <c r="N942" s="32"/>
      <c r="O942" s="32"/>
      <c r="P942" s="32"/>
      <c r="Q942" s="32"/>
      <c r="R942" s="32"/>
      <c r="S942" s="32"/>
    </row>
    <row r="943" spans="2:19">
      <c r="B943" s="32"/>
      <c r="C943" s="32"/>
      <c r="D943" s="32"/>
      <c r="E943" s="32"/>
      <c r="F943" s="32"/>
      <c r="G943" s="32"/>
      <c r="H943" s="32"/>
      <c r="I943" s="32"/>
      <c r="J943" s="31"/>
      <c r="K943" s="31"/>
      <c r="L943" s="31"/>
      <c r="M943" s="42"/>
      <c r="N943" s="32"/>
      <c r="O943" s="32"/>
      <c r="P943" s="32"/>
      <c r="Q943" s="32"/>
      <c r="R943" s="32"/>
      <c r="S943" s="32"/>
    </row>
    <row r="944" spans="2:19">
      <c r="B944" s="32"/>
      <c r="C944" s="32"/>
      <c r="D944" s="32"/>
      <c r="E944" s="32"/>
      <c r="F944" s="32"/>
      <c r="G944" s="32"/>
      <c r="H944" s="32"/>
      <c r="I944" s="32"/>
      <c r="J944" s="31"/>
      <c r="K944" s="31"/>
      <c r="L944" s="31"/>
      <c r="M944" s="42"/>
      <c r="N944" s="32"/>
      <c r="O944" s="32"/>
      <c r="P944" s="32"/>
      <c r="Q944" s="32"/>
      <c r="R944" s="32"/>
      <c r="S944" s="32"/>
    </row>
    <row r="945" spans="2:19">
      <c r="B945" s="32"/>
      <c r="C945" s="32"/>
      <c r="D945" s="32"/>
      <c r="E945" s="32"/>
      <c r="F945" s="32"/>
      <c r="G945" s="32"/>
      <c r="H945" s="32"/>
      <c r="I945" s="32"/>
      <c r="J945" s="31"/>
      <c r="K945" s="31"/>
      <c r="L945" s="31"/>
      <c r="M945" s="42"/>
      <c r="N945" s="32"/>
      <c r="O945" s="32"/>
      <c r="P945" s="32"/>
      <c r="Q945" s="32"/>
      <c r="R945" s="32"/>
      <c r="S945" s="32"/>
    </row>
    <row r="946" spans="2:19">
      <c r="B946" s="32"/>
      <c r="C946" s="32"/>
      <c r="D946" s="32"/>
      <c r="E946" s="32"/>
      <c r="F946" s="32"/>
      <c r="G946" s="32"/>
      <c r="H946" s="32"/>
      <c r="I946" s="32"/>
      <c r="J946" s="31"/>
      <c r="K946" s="31"/>
      <c r="L946" s="31"/>
      <c r="M946" s="42"/>
      <c r="N946" s="32"/>
      <c r="O946" s="32"/>
      <c r="P946" s="32"/>
      <c r="Q946" s="32"/>
      <c r="R946" s="32"/>
      <c r="S946" s="32"/>
    </row>
    <row r="947" spans="2:19">
      <c r="B947" s="32"/>
      <c r="C947" s="32"/>
      <c r="D947" s="32"/>
      <c r="E947" s="32"/>
      <c r="F947" s="32"/>
      <c r="G947" s="32"/>
      <c r="H947" s="32"/>
      <c r="I947" s="32"/>
      <c r="J947" s="31"/>
      <c r="K947" s="31"/>
      <c r="L947" s="31"/>
      <c r="M947" s="42"/>
      <c r="N947" s="32"/>
      <c r="O947" s="32"/>
      <c r="P947" s="32"/>
      <c r="Q947" s="32"/>
      <c r="R947" s="32"/>
      <c r="S947" s="32"/>
    </row>
    <row r="948" spans="2:19">
      <c r="B948" s="32"/>
      <c r="C948" s="32"/>
      <c r="D948" s="32"/>
      <c r="E948" s="32"/>
      <c r="F948" s="32"/>
      <c r="G948" s="32"/>
      <c r="H948" s="32"/>
      <c r="I948" s="32"/>
      <c r="J948" s="31"/>
      <c r="K948" s="31"/>
      <c r="L948" s="31"/>
      <c r="M948" s="42"/>
      <c r="N948" s="32"/>
      <c r="O948" s="32"/>
      <c r="P948" s="32"/>
      <c r="Q948" s="32"/>
      <c r="R948" s="32"/>
      <c r="S948" s="32"/>
    </row>
    <row r="949" spans="2:19">
      <c r="B949" s="32"/>
      <c r="C949" s="32"/>
      <c r="D949" s="32"/>
      <c r="E949" s="32"/>
      <c r="F949" s="32"/>
      <c r="G949" s="32"/>
      <c r="H949" s="32"/>
      <c r="I949" s="32"/>
      <c r="J949" s="31"/>
      <c r="K949" s="31"/>
      <c r="L949" s="31"/>
      <c r="M949" s="42"/>
      <c r="N949" s="32"/>
      <c r="O949" s="32"/>
      <c r="P949" s="32"/>
      <c r="Q949" s="32"/>
      <c r="R949" s="32"/>
      <c r="S949" s="32"/>
    </row>
    <row r="950" spans="2:19">
      <c r="B950" s="32"/>
      <c r="C950" s="32"/>
      <c r="D950" s="32"/>
      <c r="E950" s="32"/>
      <c r="F950" s="32"/>
      <c r="G950" s="32"/>
      <c r="H950" s="32"/>
      <c r="I950" s="32"/>
      <c r="J950" s="31"/>
      <c r="K950" s="31"/>
      <c r="L950" s="31"/>
      <c r="M950" s="42"/>
      <c r="N950" s="32"/>
      <c r="O950" s="32"/>
      <c r="P950" s="32"/>
      <c r="Q950" s="32"/>
      <c r="R950" s="32"/>
      <c r="S950" s="32"/>
    </row>
    <row r="951" spans="2:19">
      <c r="B951" s="32"/>
      <c r="C951" s="32"/>
      <c r="D951" s="32"/>
      <c r="E951" s="32"/>
      <c r="F951" s="32"/>
      <c r="G951" s="32"/>
      <c r="H951" s="32"/>
      <c r="I951" s="32"/>
      <c r="J951" s="31"/>
      <c r="K951" s="31"/>
      <c r="L951" s="31"/>
      <c r="M951" s="42"/>
      <c r="N951" s="32"/>
      <c r="O951" s="32"/>
      <c r="P951" s="32"/>
      <c r="Q951" s="32"/>
      <c r="R951" s="32"/>
      <c r="S951" s="32"/>
    </row>
    <row r="952" spans="2:19">
      <c r="B952" s="32"/>
      <c r="C952" s="32"/>
      <c r="D952" s="32"/>
      <c r="E952" s="32"/>
      <c r="F952" s="32"/>
      <c r="G952" s="32"/>
      <c r="H952" s="32"/>
      <c r="I952" s="32"/>
      <c r="J952" s="31"/>
      <c r="K952" s="31"/>
      <c r="L952" s="31"/>
      <c r="M952" s="42"/>
      <c r="N952" s="32"/>
      <c r="O952" s="32"/>
      <c r="P952" s="32"/>
      <c r="Q952" s="32"/>
      <c r="R952" s="32"/>
      <c r="S952" s="32"/>
    </row>
    <row r="953" spans="2:19">
      <c r="B953" s="32"/>
      <c r="C953" s="32"/>
      <c r="D953" s="32"/>
      <c r="E953" s="32"/>
      <c r="F953" s="32"/>
      <c r="G953" s="32"/>
      <c r="H953" s="32"/>
      <c r="I953" s="32"/>
      <c r="J953" s="31"/>
      <c r="K953" s="31"/>
      <c r="L953" s="31"/>
      <c r="M953" s="42"/>
      <c r="N953" s="32"/>
      <c r="O953" s="32"/>
      <c r="P953" s="32"/>
      <c r="Q953" s="32"/>
      <c r="R953" s="32"/>
      <c r="S953" s="32"/>
    </row>
    <row r="954" spans="2:19">
      <c r="B954" s="32"/>
      <c r="C954" s="32"/>
      <c r="D954" s="32"/>
      <c r="E954" s="32"/>
      <c r="F954" s="32"/>
      <c r="G954" s="32"/>
      <c r="H954" s="32"/>
      <c r="I954" s="32"/>
      <c r="J954" s="31"/>
      <c r="K954" s="31"/>
      <c r="L954" s="31"/>
      <c r="M954" s="42"/>
      <c r="N954" s="32"/>
      <c r="O954" s="32"/>
      <c r="P954" s="32"/>
      <c r="Q954" s="32"/>
      <c r="R954" s="32"/>
      <c r="S954" s="32"/>
    </row>
    <row r="955" spans="2:19">
      <c r="B955" s="32"/>
      <c r="C955" s="32"/>
      <c r="D955" s="32"/>
      <c r="E955" s="32"/>
      <c r="F955" s="32"/>
      <c r="G955" s="32"/>
      <c r="H955" s="32"/>
      <c r="I955" s="32"/>
      <c r="J955" s="31"/>
      <c r="K955" s="31"/>
      <c r="L955" s="31"/>
      <c r="M955" s="42"/>
      <c r="N955" s="32"/>
      <c r="O955" s="32"/>
      <c r="P955" s="32"/>
      <c r="Q955" s="32"/>
      <c r="R955" s="32"/>
      <c r="S955" s="32"/>
    </row>
    <row r="956" spans="2:19">
      <c r="H956" s="32"/>
    </row>
  </sheetData>
  <sheetProtection algorithmName="SHA-512" hashValue="tv4nOWeNgYY666jJ6NTgGaVSYDna4ybpuHHwVPEmMg/fd/JIHVPevIuXLpHLvfvKruVp3ALCZJZx7iJ19KUuww==" saltValue="ynA/mA8xy4/Tn8SvfBRJGA==" spinCount="100000" sheet="1" formatColumns="0" formatRows="0" insertRows="0" deleteRows="0"/>
  <dataConsolidate/>
  <mergeCells count="23">
    <mergeCell ref="F11:G11"/>
    <mergeCell ref="B5:K9"/>
    <mergeCell ref="P11:P12"/>
    <mergeCell ref="Q11:S11"/>
    <mergeCell ref="D11:D12"/>
    <mergeCell ref="E11:E12"/>
    <mergeCell ref="I11:I12"/>
    <mergeCell ref="J11:L11"/>
    <mergeCell ref="N11:N12"/>
    <mergeCell ref="M11:M12"/>
    <mergeCell ref="B11:B12"/>
    <mergeCell ref="C11:C12"/>
    <mergeCell ref="H11:H12"/>
    <mergeCell ref="T40:U40"/>
    <mergeCell ref="AB12:AH12"/>
    <mergeCell ref="O11:O12"/>
    <mergeCell ref="M2:P2"/>
    <mergeCell ref="R2:V2"/>
    <mergeCell ref="AG2:AI2"/>
    <mergeCell ref="AA2:AE2"/>
    <mergeCell ref="X5:X9"/>
    <mergeCell ref="X2:Z4"/>
    <mergeCell ref="AB13:AH34"/>
  </mergeCells>
  <conditionalFormatting sqref="AH4">
    <cfRule type="expression" dxfId="67" priority="333">
      <formula>RiskScore&lt;=$I$13</formula>
    </cfRule>
  </conditionalFormatting>
  <conditionalFormatting sqref="AH5">
    <cfRule type="expression" dxfId="66" priority="334">
      <formula>RiskScore&lt;=$I$14</formula>
    </cfRule>
  </conditionalFormatting>
  <conditionalFormatting sqref="AH6">
    <cfRule type="expression" dxfId="65" priority="335">
      <formula>RiskScore&lt;=$I$15</formula>
    </cfRule>
  </conditionalFormatting>
  <conditionalFormatting sqref="AH7">
    <cfRule type="expression" dxfId="64" priority="336">
      <formula>RiskScore&lt;=$I$17</formula>
    </cfRule>
  </conditionalFormatting>
  <conditionalFormatting sqref="AA5:AE9">
    <cfRule type="cellIs" dxfId="63" priority="566" operator="between">
      <formula>1</formula>
      <formula>4</formula>
    </cfRule>
    <cfRule type="cellIs" dxfId="62" priority="567" operator="between">
      <formula>4</formula>
      <formula>9</formula>
    </cfRule>
    <cfRule type="cellIs" dxfId="61" priority="568" operator="between">
      <formula>9</formula>
      <formula>19</formula>
    </cfRule>
    <cfRule type="cellIs" dxfId="60" priority="569" operator="between">
      <formula>19</formula>
      <formula>25</formula>
    </cfRule>
  </conditionalFormatting>
  <conditionalFormatting sqref="R4:R9">
    <cfRule type="cellIs" dxfId="59" priority="2" operator="equal">
      <formula>5</formula>
    </cfRule>
    <cfRule type="cellIs" dxfId="58" priority="4" operator="equal">
      <formula>4</formula>
    </cfRule>
    <cfRule type="cellIs" dxfId="57" priority="373" operator="equal">
      <formula>3</formula>
    </cfRule>
    <cfRule type="cellIs" dxfId="56" priority="374" operator="equal">
      <formula>2</formula>
    </cfRule>
    <cfRule type="cellIs" dxfId="55" priority="375" operator="equal">
      <formula>1</formula>
    </cfRule>
    <cfRule type="cellIs" dxfId="54" priority="376" operator="equal">
      <formula>0</formula>
    </cfRule>
  </conditionalFormatting>
  <conditionalFormatting sqref="M4:M9">
    <cfRule type="cellIs" dxfId="53" priority="1" operator="equal">
      <formula>5</formula>
    </cfRule>
    <cfRule type="cellIs" dxfId="52" priority="3" operator="equal">
      <formula>4</formula>
    </cfRule>
    <cfRule type="cellIs" dxfId="51" priority="341" operator="equal">
      <formula>3</formula>
    </cfRule>
    <cfRule type="cellIs" dxfId="50" priority="342" operator="equal">
      <formula>2</formula>
    </cfRule>
    <cfRule type="cellIs" dxfId="49" priority="343" operator="equal">
      <formula>1</formula>
    </cfRule>
    <cfRule type="cellIs" dxfId="48" priority="344" operator="equal">
      <formula>0</formula>
    </cfRule>
  </conditionalFormatting>
  <conditionalFormatting sqref="L13:L40 S13:S40">
    <cfRule type="containsText" dxfId="47" priority="5" operator="containsText" text="Critical">
      <formula>NOT(ISERROR(SEARCH("Critical",L13)))</formula>
    </cfRule>
    <cfRule type="containsText" dxfId="46" priority="6" operator="containsText" text="High">
      <formula>NOT(ISERROR(SEARCH("High",L13)))</formula>
    </cfRule>
    <cfRule type="containsText" dxfId="45" priority="7" operator="containsText" text="Medium">
      <formula>NOT(ISERROR(SEARCH("Medium",L13)))</formula>
    </cfRule>
    <cfRule type="containsText" dxfId="44" priority="8" operator="containsText" text="Low">
      <formula>NOT(ISERROR(SEARCH("Low",L13)))</formula>
    </cfRule>
  </conditionalFormatting>
  <conditionalFormatting sqref="J13:K40 Q13:R40">
    <cfRule type="cellIs" dxfId="43" priority="27" operator="equal">
      <formula>5</formula>
    </cfRule>
    <cfRule type="cellIs" dxfId="42" priority="28" operator="equal">
      <formula>4</formula>
    </cfRule>
    <cfRule type="cellIs" dxfId="41" priority="29" operator="equal">
      <formula>3</formula>
    </cfRule>
    <cfRule type="cellIs" dxfId="40" priority="30" operator="equal">
      <formula>2</formula>
    </cfRule>
    <cfRule type="cellIs" dxfId="39" priority="31" operator="equal">
      <formula>1</formula>
    </cfRule>
    <cfRule type="cellIs" dxfId="38" priority="32" operator="equal">
      <formula>0</formula>
    </cfRule>
  </conditionalFormatting>
  <dataValidations count="4">
    <dataValidation type="list" showInputMessage="1" showErrorMessage="1" sqref="G41:G156" xr:uid="{00000000-0002-0000-0400-000003000000}">
      <formula1>Sub_sub_system</formula1>
    </dataValidation>
    <dataValidation type="list" allowBlank="1" showInputMessage="1" showErrorMessage="1" sqref="E41:F66" xr:uid="{00000000-0002-0000-0400-000004000000}">
      <formula1>Sub_sub_system</formula1>
    </dataValidation>
    <dataValidation type="list" allowBlank="1" showInputMessage="1" showErrorMessage="1" sqref="J13:J40 Q13:Q40" xr:uid="{924016B8-AEFE-43C4-B0C5-2A78ECAF3E83}">
      <formula1>$M$4:$M$9</formula1>
    </dataValidation>
    <dataValidation type="list" allowBlank="1" showInputMessage="1" showErrorMessage="1" sqref="K13:K40 R13:R40" xr:uid="{BE20E79E-6219-4541-8F11-2F680D9FE946}">
      <formula1>$R$4:$R$9</formula1>
    </dataValidation>
  </dataValidations>
  <pageMargins left="0.70866141732283472" right="0.70866141732283472" top="0.74803149606299213" bottom="0.74803149606299213" header="0.31496062992125984" footer="0.31496062992125984"/>
  <pageSetup paperSize="32767" scale="10" orientation="landscape" r:id="rId1"/>
  <headerFooter alignWithMargins="0"/>
  <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r:uid="{B32E2FB7-F882-49AC-9743-37BBB7034C7A}">
          <x14:formula1>
            <xm:f>HiddenSheet!$AN$2:$AN$5</xm:f>
          </x14:formula1>
          <xm:sqref>M13:M40</xm:sqref>
        </x14:dataValidation>
        <x14:dataValidation type="list" allowBlank="1" showInputMessage="1" showErrorMessage="1" xr:uid="{D5DCF207-E9C5-43F2-9CD9-ACB43734E068}">
          <x14:formula1>
            <xm:f>OFFSET(HiddenSheet!$H$2,0,0,HiddenSheet!$J$4,1)</xm:f>
          </x14:formula1>
          <xm:sqref>E13:E40</xm:sqref>
        </x14:dataValidation>
        <x14:dataValidation type="list" allowBlank="1" showInputMessage="1" showErrorMessage="1" xr:uid="{9E5EBA2A-D95A-478A-89B9-BA1BD1FBB5F7}">
          <x14:formula1>
            <xm:f>OFFSET(HiddenSheet!$G$2,0,0,HiddenSheet!$J$3,1)</xm:f>
          </x14:formula1>
          <xm:sqref>D13:D40</xm:sqref>
        </x14:dataValidation>
        <x14:dataValidation type="list" allowBlank="1" showInputMessage="1" showErrorMessage="1" xr:uid="{B1072B51-32EB-446C-A0A1-1C9471615AA3}">
          <x14:formula1>
            <xm:f>HiddenSheet!$S$2:$Y$2</xm:f>
          </x14:formula1>
          <xm:sqref>F13:F40</xm:sqref>
        </x14:dataValidation>
        <x14:dataValidation type="list" allowBlank="1" showInputMessage="1" showErrorMessage="1" xr:uid="{E280AE9D-5E1A-461F-A755-71F4265E67A8}">
          <x14:formula1>
            <xm:f>INDEX(HiddenSheet!$S$3:$Y$15,,MATCH(F13,HiddenSheet!$S$2:$Y$2,0))</xm:f>
          </x14:formula1>
          <xm:sqref>G13:G40</xm:sqref>
        </x14:dataValidation>
        <x14:dataValidation type="list" allowBlank="1" showInputMessage="1" showErrorMessage="1" xr:uid="{38E401E3-ED8B-4864-AA63-26EE7573207D}">
          <x14:formula1>
            <xm:f>OFFSET(HiddenSheet!$F$2,0,0,HiddenSheet!$J$2,1)</xm:f>
          </x14:formula1>
          <xm:sqref>C13:C40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3AA20-384C-425B-9210-BC0F6AB93D7A}">
  <dimension ref="A2:AD54"/>
  <sheetViews>
    <sheetView topLeftCell="A4" zoomScaleNormal="100" workbookViewId="0">
      <selection activeCell="L13" sqref="L13"/>
    </sheetView>
  </sheetViews>
  <sheetFormatPr defaultColWidth="0" defaultRowHeight="15"/>
  <cols>
    <col min="1" max="1" width="9.140625" style="7" customWidth="1"/>
    <col min="2" max="3" width="33.85546875" style="7" customWidth="1"/>
    <col min="4" max="4" width="31.140625" style="7" customWidth="1"/>
    <col min="5" max="5" width="35.5703125" style="7" customWidth="1"/>
    <col min="6" max="6" width="27.7109375" style="7" bestFit="1" customWidth="1"/>
    <col min="7" max="7" width="27.7109375" style="7" customWidth="1"/>
    <col min="8" max="8" width="35.85546875" style="7" customWidth="1"/>
    <col min="9" max="9" width="24" style="7" customWidth="1"/>
    <col min="10" max="10" width="16.7109375" style="7" customWidth="1"/>
    <col min="11" max="11" width="21.28515625" style="7" customWidth="1"/>
    <col min="12" max="12" width="15.42578125" style="7" customWidth="1"/>
    <col min="13" max="13" width="21.5703125" style="7" customWidth="1"/>
    <col min="14" max="14" width="16.140625" style="7" customWidth="1"/>
    <col min="15" max="26" width="9.140625" style="7" customWidth="1"/>
    <col min="27" max="30" width="0" style="7" hidden="1" customWidth="1"/>
    <col min="31" max="16384" width="9.140625" style="7" hidden="1"/>
  </cols>
  <sheetData>
    <row r="2" spans="2:25" ht="31.5">
      <c r="B2" s="1" t="s">
        <v>167</v>
      </c>
      <c r="C2" s="1"/>
    </row>
    <row r="3" spans="2:25" ht="15" customHeight="1">
      <c r="B3" s="4"/>
      <c r="C3" s="4"/>
    </row>
    <row r="4" spans="2:25" ht="15" customHeight="1"/>
    <row r="5" spans="2:25" ht="15" customHeight="1">
      <c r="B5" s="76" t="s">
        <v>168</v>
      </c>
      <c r="C5" s="76"/>
      <c r="D5" s="76"/>
      <c r="E5" s="76"/>
      <c r="F5" s="76"/>
      <c r="G5" s="76"/>
      <c r="H5" s="76"/>
      <c r="I5" s="76"/>
      <c r="J5" s="5"/>
      <c r="K5" s="5"/>
    </row>
    <row r="6" spans="2:25" ht="15" customHeight="1">
      <c r="B6" s="76"/>
      <c r="C6" s="76"/>
      <c r="D6" s="76"/>
      <c r="E6" s="76"/>
      <c r="F6" s="76"/>
      <c r="G6" s="76"/>
      <c r="H6" s="76"/>
      <c r="I6" s="76"/>
      <c r="J6" s="5"/>
      <c r="K6" s="5"/>
    </row>
    <row r="7" spans="2:25" ht="15" customHeight="1">
      <c r="B7" s="76"/>
      <c r="C7" s="76"/>
      <c r="D7" s="76"/>
      <c r="E7" s="76"/>
      <c r="F7" s="76"/>
      <c r="G7" s="76"/>
      <c r="H7" s="76"/>
      <c r="I7" s="76"/>
      <c r="J7" s="5"/>
      <c r="K7" s="5"/>
    </row>
    <row r="8" spans="2:25" ht="15" customHeight="1">
      <c r="B8" s="76"/>
      <c r="C8" s="76"/>
      <c r="D8" s="76"/>
      <c r="E8" s="76"/>
      <c r="F8" s="76"/>
      <c r="G8" s="76"/>
      <c r="H8" s="76"/>
      <c r="I8" s="76"/>
      <c r="J8" s="5"/>
      <c r="K8" s="5"/>
    </row>
    <row r="9" spans="2:25" ht="15" customHeight="1">
      <c r="B9" s="76"/>
      <c r="C9" s="76"/>
      <c r="D9" s="76"/>
      <c r="E9" s="76"/>
      <c r="F9" s="76"/>
      <c r="G9" s="76"/>
      <c r="H9" s="76"/>
      <c r="I9" s="76"/>
      <c r="J9" s="5"/>
      <c r="K9" s="5"/>
    </row>
    <row r="10" spans="2:25" ht="15" customHeight="1"/>
    <row r="11" spans="2:25" ht="22.5" customHeight="1">
      <c r="B11" s="184" t="s">
        <v>169</v>
      </c>
      <c r="C11" s="184"/>
      <c r="D11" s="184"/>
      <c r="E11" s="184"/>
      <c r="F11" s="184"/>
      <c r="G11" s="184"/>
      <c r="H11" s="184"/>
      <c r="I11" s="184"/>
      <c r="J11" s="184"/>
      <c r="K11" s="184"/>
      <c r="L11" s="184"/>
      <c r="M11" s="184"/>
      <c r="N11" s="184"/>
      <c r="P11" s="106" t="s">
        <v>21</v>
      </c>
      <c r="Q11" s="106"/>
      <c r="R11" s="106"/>
      <c r="S11" s="106"/>
      <c r="T11" s="106"/>
      <c r="U11" s="106"/>
      <c r="V11" s="106"/>
      <c r="W11" s="106"/>
      <c r="X11" s="106"/>
      <c r="Y11" s="106"/>
    </row>
    <row r="12" spans="2:25" s="48" customFormat="1" ht="31.5" customHeight="1">
      <c r="B12" s="118" t="s">
        <v>17</v>
      </c>
      <c r="C12" s="195" t="s">
        <v>170</v>
      </c>
      <c r="D12" s="195" t="s">
        <v>171</v>
      </c>
      <c r="E12" s="118" t="s">
        <v>172</v>
      </c>
      <c r="F12" s="195" t="s">
        <v>173</v>
      </c>
      <c r="G12" s="118" t="s">
        <v>174</v>
      </c>
      <c r="H12" s="195" t="s">
        <v>175</v>
      </c>
      <c r="I12" s="118" t="s">
        <v>176</v>
      </c>
      <c r="J12" s="118" t="s">
        <v>177</v>
      </c>
      <c r="K12" s="118" t="s">
        <v>178</v>
      </c>
      <c r="L12" s="118" t="s">
        <v>179</v>
      </c>
      <c r="M12" s="118" t="s">
        <v>180</v>
      </c>
      <c r="N12" s="118" t="s">
        <v>181</v>
      </c>
      <c r="P12" s="108" t="s">
        <v>182</v>
      </c>
      <c r="Q12" s="108"/>
      <c r="R12" s="108"/>
      <c r="S12" s="108"/>
      <c r="T12" s="108"/>
      <c r="U12" s="108"/>
      <c r="V12" s="108"/>
      <c r="W12" s="108"/>
      <c r="X12" s="108"/>
      <c r="Y12" s="108"/>
    </row>
    <row r="13" spans="2:25" s="2" customFormat="1" ht="75">
      <c r="B13" s="196" t="s">
        <v>183</v>
      </c>
      <c r="C13" s="196" t="s">
        <v>158</v>
      </c>
      <c r="D13" s="116" t="s">
        <v>184</v>
      </c>
      <c r="E13" s="116" t="s">
        <v>29</v>
      </c>
      <c r="F13" s="116" t="s">
        <v>185</v>
      </c>
      <c r="G13" s="116" t="s">
        <v>186</v>
      </c>
      <c r="H13" s="116" t="s">
        <v>187</v>
      </c>
      <c r="I13" s="116" t="s">
        <v>188</v>
      </c>
      <c r="J13" s="116" t="s">
        <v>189</v>
      </c>
      <c r="K13" s="121" t="s">
        <v>190</v>
      </c>
      <c r="L13" s="197" t="s">
        <v>191</v>
      </c>
      <c r="M13" s="115" t="s">
        <v>192</v>
      </c>
      <c r="N13" s="115" t="s">
        <v>193</v>
      </c>
      <c r="P13" s="75"/>
      <c r="Q13" s="75"/>
      <c r="R13" s="75"/>
      <c r="S13" s="75"/>
      <c r="T13" s="75"/>
      <c r="U13" s="75"/>
      <c r="V13" s="75"/>
      <c r="W13" s="75"/>
      <c r="X13" s="75"/>
      <c r="Y13" s="75"/>
    </row>
    <row r="14" spans="2:25" s="2" customFormat="1" ht="24.95" customHeight="1">
      <c r="B14" s="196"/>
      <c r="C14" s="196"/>
      <c r="D14" s="116"/>
      <c r="E14" s="116"/>
      <c r="F14" s="116"/>
      <c r="G14" s="116"/>
      <c r="H14" s="116"/>
      <c r="I14" s="116"/>
      <c r="J14" s="116"/>
      <c r="K14" s="121"/>
      <c r="L14" s="115"/>
      <c r="M14" s="115"/>
      <c r="N14" s="115"/>
      <c r="P14" s="75"/>
      <c r="Q14" s="75"/>
      <c r="R14" s="75"/>
      <c r="S14" s="75"/>
      <c r="T14" s="75"/>
      <c r="U14" s="75"/>
      <c r="V14" s="75"/>
      <c r="W14" s="75"/>
      <c r="X14" s="75"/>
      <c r="Y14" s="75"/>
    </row>
    <row r="15" spans="2:25" s="2" customFormat="1" ht="24.95" customHeight="1">
      <c r="B15" s="196"/>
      <c r="C15" s="196"/>
      <c r="D15" s="116"/>
      <c r="E15" s="116"/>
      <c r="F15" s="116"/>
      <c r="G15" s="116"/>
      <c r="H15" s="116"/>
      <c r="I15" s="116"/>
      <c r="J15" s="116"/>
      <c r="K15" s="120"/>
      <c r="L15" s="115"/>
      <c r="M15" s="115"/>
      <c r="N15" s="115"/>
      <c r="P15" s="75"/>
      <c r="Q15" s="75"/>
      <c r="R15" s="75"/>
      <c r="S15" s="75"/>
      <c r="T15" s="75"/>
      <c r="U15" s="75"/>
      <c r="V15" s="75"/>
      <c r="W15" s="75"/>
      <c r="X15" s="75"/>
      <c r="Y15" s="75"/>
    </row>
    <row r="16" spans="2:25" s="2" customFormat="1" ht="24.95" customHeight="1">
      <c r="B16" s="196"/>
      <c r="C16" s="196"/>
      <c r="D16" s="116"/>
      <c r="E16" s="116"/>
      <c r="F16" s="116"/>
      <c r="G16" s="116"/>
      <c r="H16" s="116"/>
      <c r="I16" s="116"/>
      <c r="J16" s="116"/>
      <c r="K16" s="120"/>
      <c r="L16" s="115"/>
      <c r="M16" s="115"/>
      <c r="N16" s="115"/>
      <c r="P16" s="75"/>
      <c r="Q16" s="75"/>
      <c r="R16" s="75"/>
      <c r="S16" s="75"/>
      <c r="T16" s="75"/>
      <c r="U16" s="75"/>
      <c r="V16" s="75"/>
      <c r="W16" s="75"/>
      <c r="X16" s="75"/>
      <c r="Y16" s="75"/>
    </row>
    <row r="17" spans="2:25" s="2" customFormat="1" ht="24.95" customHeight="1">
      <c r="B17" s="196"/>
      <c r="C17" s="196"/>
      <c r="D17" s="116"/>
      <c r="E17" s="116"/>
      <c r="F17" s="116"/>
      <c r="G17" s="116"/>
      <c r="H17" s="116"/>
      <c r="I17" s="116"/>
      <c r="J17" s="116"/>
      <c r="K17" s="120"/>
      <c r="L17" s="115"/>
      <c r="M17" s="115"/>
      <c r="N17" s="115"/>
      <c r="P17" s="75"/>
      <c r="Q17" s="75"/>
      <c r="R17" s="75"/>
      <c r="S17" s="75"/>
      <c r="T17" s="75"/>
      <c r="U17" s="75"/>
      <c r="V17" s="75"/>
      <c r="W17" s="75"/>
      <c r="X17" s="75"/>
      <c r="Y17" s="75"/>
    </row>
    <row r="18" spans="2:25" s="2" customFormat="1" ht="24.95" customHeight="1">
      <c r="B18" s="196"/>
      <c r="C18" s="196"/>
      <c r="D18" s="116"/>
      <c r="E18" s="116"/>
      <c r="F18" s="116"/>
      <c r="G18" s="116"/>
      <c r="H18" s="116"/>
      <c r="I18" s="116"/>
      <c r="J18" s="116"/>
      <c r="K18" s="120"/>
      <c r="L18" s="115"/>
      <c r="M18" s="115"/>
      <c r="N18" s="115"/>
      <c r="P18" s="75"/>
      <c r="Q18" s="75"/>
      <c r="R18" s="75"/>
      <c r="S18" s="75"/>
      <c r="T18" s="75"/>
      <c r="U18" s="75"/>
      <c r="V18" s="75"/>
      <c r="W18" s="75"/>
      <c r="X18" s="75"/>
      <c r="Y18" s="75"/>
    </row>
    <row r="19" spans="2:25" s="2" customFormat="1" ht="24.95" customHeight="1">
      <c r="B19" s="196"/>
      <c r="C19" s="196"/>
      <c r="D19" s="116"/>
      <c r="E19" s="116"/>
      <c r="F19" s="116"/>
      <c r="G19" s="116"/>
      <c r="H19" s="116"/>
      <c r="I19" s="116"/>
      <c r="J19" s="116"/>
      <c r="K19" s="120"/>
      <c r="L19" s="115"/>
      <c r="M19" s="115"/>
      <c r="N19" s="115"/>
      <c r="P19" s="75"/>
      <c r="Q19" s="75"/>
      <c r="R19" s="75"/>
      <c r="S19" s="75"/>
      <c r="T19" s="75"/>
      <c r="U19" s="75"/>
      <c r="V19" s="75"/>
      <c r="W19" s="75"/>
      <c r="X19" s="75"/>
      <c r="Y19" s="75"/>
    </row>
    <row r="20" spans="2:25" s="2" customFormat="1" ht="24.95" customHeight="1">
      <c r="B20" s="196"/>
      <c r="C20" s="196"/>
      <c r="D20" s="116"/>
      <c r="E20" s="116"/>
      <c r="F20" s="116"/>
      <c r="G20" s="116"/>
      <c r="H20" s="116"/>
      <c r="I20" s="116"/>
      <c r="J20" s="116"/>
      <c r="K20" s="120"/>
      <c r="L20" s="115"/>
      <c r="M20" s="115"/>
      <c r="N20" s="115"/>
      <c r="P20" s="75"/>
      <c r="Q20" s="75"/>
      <c r="R20" s="75"/>
      <c r="S20" s="75"/>
      <c r="T20" s="75"/>
      <c r="U20" s="75"/>
      <c r="V20" s="75"/>
      <c r="W20" s="75"/>
      <c r="X20" s="75"/>
      <c r="Y20" s="75"/>
    </row>
    <row r="21" spans="2:25" s="2" customFormat="1" ht="24.95" customHeight="1">
      <c r="B21" s="196"/>
      <c r="C21" s="196"/>
      <c r="D21" s="116"/>
      <c r="E21" s="116"/>
      <c r="F21" s="116"/>
      <c r="G21" s="116"/>
      <c r="H21" s="116"/>
      <c r="I21" s="116"/>
      <c r="J21" s="116"/>
      <c r="K21" s="120"/>
      <c r="L21" s="115"/>
      <c r="M21" s="115"/>
      <c r="N21" s="115"/>
      <c r="P21" s="75"/>
      <c r="Q21" s="75"/>
      <c r="R21" s="75"/>
      <c r="S21" s="75"/>
      <c r="T21" s="75"/>
      <c r="U21" s="75"/>
      <c r="V21" s="75"/>
      <c r="W21" s="75"/>
      <c r="X21" s="75"/>
      <c r="Y21" s="75"/>
    </row>
    <row r="22" spans="2:25" s="2" customFormat="1" ht="24.95" customHeight="1">
      <c r="B22" s="196"/>
      <c r="C22" s="196"/>
      <c r="D22" s="116"/>
      <c r="E22" s="116"/>
      <c r="F22" s="116"/>
      <c r="G22" s="116"/>
      <c r="H22" s="116"/>
      <c r="I22" s="116"/>
      <c r="J22" s="116"/>
      <c r="K22" s="120"/>
      <c r="L22" s="115"/>
      <c r="M22" s="115"/>
      <c r="N22" s="115"/>
      <c r="P22" s="75"/>
      <c r="Q22" s="75"/>
      <c r="R22" s="75"/>
      <c r="S22" s="75"/>
      <c r="T22" s="75"/>
      <c r="U22" s="75"/>
      <c r="V22" s="75"/>
      <c r="W22" s="75"/>
      <c r="X22" s="75"/>
      <c r="Y22" s="75"/>
    </row>
    <row r="23" spans="2:25" s="2" customFormat="1" ht="24.95" customHeight="1">
      <c r="B23" s="196"/>
      <c r="C23" s="196"/>
      <c r="D23" s="116"/>
      <c r="E23" s="116"/>
      <c r="F23" s="116"/>
      <c r="G23" s="116"/>
      <c r="H23" s="116"/>
      <c r="I23" s="116"/>
      <c r="J23" s="116"/>
      <c r="K23" s="120"/>
      <c r="L23" s="115"/>
      <c r="M23" s="115"/>
      <c r="N23" s="115"/>
      <c r="P23" s="75"/>
      <c r="Q23" s="75"/>
      <c r="R23" s="75"/>
      <c r="S23" s="75"/>
      <c r="T23" s="75"/>
      <c r="U23" s="75"/>
      <c r="V23" s="75"/>
      <c r="W23" s="75"/>
      <c r="X23" s="75"/>
      <c r="Y23" s="75"/>
    </row>
    <row r="24" spans="2:25" s="2" customFormat="1" ht="24.95" customHeight="1">
      <c r="B24" s="196"/>
      <c r="C24" s="196"/>
      <c r="D24" s="116"/>
      <c r="E24" s="116"/>
      <c r="F24" s="116"/>
      <c r="G24" s="116"/>
      <c r="H24" s="116"/>
      <c r="I24" s="116"/>
      <c r="J24" s="116"/>
      <c r="K24" s="120"/>
      <c r="L24" s="115"/>
      <c r="M24" s="115"/>
      <c r="N24" s="115"/>
      <c r="P24" s="75"/>
      <c r="Q24" s="75"/>
      <c r="R24" s="75"/>
      <c r="S24" s="75"/>
      <c r="T24" s="75"/>
      <c r="U24" s="75"/>
      <c r="V24" s="75"/>
      <c r="W24" s="75"/>
      <c r="X24" s="75"/>
      <c r="Y24" s="75"/>
    </row>
    <row r="25" spans="2:25" s="2" customFormat="1" ht="24.95" customHeight="1">
      <c r="B25" s="196"/>
      <c r="C25" s="196"/>
      <c r="D25" s="116"/>
      <c r="E25" s="116"/>
      <c r="F25" s="116"/>
      <c r="G25" s="116"/>
      <c r="H25" s="116"/>
      <c r="I25" s="116"/>
      <c r="J25" s="116"/>
      <c r="K25" s="120"/>
      <c r="L25" s="115"/>
      <c r="M25" s="115"/>
      <c r="N25" s="115"/>
      <c r="P25" s="75"/>
      <c r="Q25" s="75"/>
      <c r="R25" s="75"/>
      <c r="S25" s="75"/>
      <c r="T25" s="75"/>
      <c r="U25" s="75"/>
      <c r="V25" s="75"/>
      <c r="W25" s="75"/>
      <c r="X25" s="75"/>
      <c r="Y25" s="75"/>
    </row>
    <row r="26" spans="2:25" s="2" customFormat="1" ht="24.95" customHeight="1">
      <c r="B26" s="196"/>
      <c r="C26" s="196"/>
      <c r="D26" s="116"/>
      <c r="E26" s="116"/>
      <c r="F26" s="116"/>
      <c r="G26" s="116"/>
      <c r="H26" s="116"/>
      <c r="I26" s="116"/>
      <c r="J26" s="116"/>
      <c r="K26" s="120"/>
      <c r="L26" s="115"/>
      <c r="M26" s="115"/>
      <c r="N26" s="115"/>
      <c r="P26" s="75"/>
      <c r="Q26" s="75"/>
      <c r="R26" s="75"/>
      <c r="S26" s="75"/>
      <c r="T26" s="75"/>
      <c r="U26" s="75"/>
      <c r="V26" s="75"/>
      <c r="W26" s="75"/>
      <c r="X26" s="75"/>
      <c r="Y26" s="75"/>
    </row>
    <row r="27" spans="2:25" s="2" customFormat="1" ht="24.95" customHeight="1">
      <c r="B27" s="196"/>
      <c r="C27" s="196"/>
      <c r="D27" s="116"/>
      <c r="E27" s="116"/>
      <c r="F27" s="116"/>
      <c r="G27" s="116"/>
      <c r="H27" s="116"/>
      <c r="I27" s="116"/>
      <c r="J27" s="116"/>
      <c r="K27" s="120"/>
      <c r="L27" s="115"/>
      <c r="M27" s="115"/>
      <c r="N27" s="115"/>
      <c r="P27" s="75"/>
      <c r="Q27" s="75"/>
      <c r="R27" s="75"/>
      <c r="S27" s="75"/>
      <c r="T27" s="75"/>
      <c r="U27" s="75"/>
      <c r="V27" s="75"/>
      <c r="W27" s="75"/>
      <c r="X27" s="75"/>
      <c r="Y27" s="75"/>
    </row>
    <row r="28" spans="2:25" s="2" customFormat="1" ht="24.95" customHeight="1">
      <c r="B28" s="196"/>
      <c r="C28" s="196"/>
      <c r="D28" s="116"/>
      <c r="E28" s="116"/>
      <c r="F28" s="116"/>
      <c r="G28" s="116"/>
      <c r="H28" s="116"/>
      <c r="I28" s="116"/>
      <c r="J28" s="116"/>
      <c r="K28" s="120"/>
      <c r="L28" s="115"/>
      <c r="M28" s="115"/>
      <c r="N28" s="115"/>
      <c r="P28" s="73"/>
      <c r="Q28" s="73"/>
      <c r="R28" s="73"/>
      <c r="S28" s="73"/>
      <c r="T28" s="73"/>
      <c r="U28" s="73"/>
      <c r="V28" s="73"/>
      <c r="W28" s="73"/>
      <c r="X28" s="73"/>
      <c r="Y28" s="73"/>
    </row>
    <row r="29" spans="2:25" s="2" customFormat="1" ht="24.95" customHeight="1">
      <c r="B29" s="196"/>
      <c r="C29" s="196"/>
      <c r="D29" s="116"/>
      <c r="E29" s="116"/>
      <c r="F29" s="116"/>
      <c r="G29" s="116"/>
      <c r="H29" s="116"/>
      <c r="I29" s="116"/>
      <c r="J29" s="116"/>
      <c r="K29" s="120"/>
      <c r="L29" s="115"/>
      <c r="M29" s="115"/>
      <c r="N29" s="115"/>
      <c r="O29" s="117" t="s">
        <v>31</v>
      </c>
      <c r="P29" s="117"/>
      <c r="Q29" s="117"/>
      <c r="R29" s="117"/>
      <c r="S29" s="117"/>
      <c r="T29" s="117"/>
      <c r="U29" s="11"/>
      <c r="V29" s="11"/>
      <c r="W29" s="11"/>
      <c r="X29" s="11"/>
      <c r="Y29" s="11"/>
    </row>
    <row r="30" spans="2:25" s="2" customFormat="1">
      <c r="B30" s="198"/>
      <c r="C30" s="198"/>
      <c r="D30" s="199"/>
      <c r="E30" s="199"/>
      <c r="F30" s="199"/>
      <c r="G30" s="199"/>
      <c r="H30" s="199"/>
      <c r="I30" s="200"/>
      <c r="J30" s="200"/>
      <c r="K30" s="201"/>
      <c r="P30" s="11"/>
      <c r="Q30" s="11"/>
      <c r="R30" s="11"/>
      <c r="S30" s="11"/>
      <c r="T30" s="11"/>
      <c r="U30" s="11"/>
      <c r="V30" s="11"/>
      <c r="W30" s="11"/>
      <c r="X30" s="11"/>
      <c r="Y30" s="11"/>
    </row>
    <row r="31" spans="2:25" s="2" customFormat="1">
      <c r="D31" s="20"/>
      <c r="E31" s="20"/>
      <c r="F31" s="20"/>
      <c r="G31" s="20"/>
      <c r="H31" s="20"/>
      <c r="I31" s="49"/>
      <c r="J31" s="49"/>
      <c r="K31" s="14"/>
      <c r="P31" s="11"/>
      <c r="Q31" s="11"/>
      <c r="R31" s="11"/>
      <c r="S31" s="11"/>
      <c r="T31" s="11"/>
      <c r="U31" s="11"/>
      <c r="V31" s="11"/>
      <c r="W31" s="11"/>
      <c r="X31" s="11"/>
      <c r="Y31" s="11"/>
    </row>
    <row r="32" spans="2:25" s="2" customFormat="1" ht="22.5" customHeight="1">
      <c r="B32" s="185" t="s">
        <v>194</v>
      </c>
      <c r="C32" s="202"/>
      <c r="D32" s="202"/>
      <c r="E32" s="202"/>
      <c r="F32" s="202"/>
      <c r="G32" s="202"/>
      <c r="H32" s="202"/>
      <c r="I32" s="202"/>
      <c r="J32" s="186"/>
      <c r="K32" s="14"/>
      <c r="L32" s="96" t="s">
        <v>21</v>
      </c>
      <c r="M32" s="97"/>
      <c r="N32" s="97"/>
      <c r="O32" s="97"/>
      <c r="P32" s="97"/>
      <c r="Q32" s="97"/>
      <c r="R32" s="97"/>
      <c r="S32" s="97"/>
      <c r="T32" s="97"/>
      <c r="U32" s="11"/>
      <c r="V32" s="11"/>
      <c r="W32" s="11"/>
      <c r="X32" s="11"/>
      <c r="Y32" s="11"/>
    </row>
    <row r="33" spans="2:25" s="2" customFormat="1" ht="15.75" customHeight="1">
      <c r="B33" s="118" t="s">
        <v>17</v>
      </c>
      <c r="C33" s="195" t="s">
        <v>170</v>
      </c>
      <c r="D33" s="195" t="s">
        <v>171</v>
      </c>
      <c r="E33" s="118" t="s">
        <v>172</v>
      </c>
      <c r="F33" s="195" t="s">
        <v>173</v>
      </c>
      <c r="G33" s="118" t="s">
        <v>174</v>
      </c>
      <c r="H33" s="118" t="s">
        <v>195</v>
      </c>
      <c r="I33" s="118" t="s">
        <v>196</v>
      </c>
      <c r="J33" s="118" t="s">
        <v>176</v>
      </c>
      <c r="K33" s="14"/>
      <c r="L33" s="114" t="s">
        <v>197</v>
      </c>
      <c r="M33" s="114"/>
      <c r="N33" s="114"/>
      <c r="O33" s="114"/>
      <c r="P33" s="114"/>
      <c r="Q33" s="114"/>
      <c r="R33" s="114"/>
      <c r="S33" s="114"/>
      <c r="T33" s="114"/>
      <c r="U33" s="11"/>
      <c r="V33" s="11"/>
      <c r="W33" s="11"/>
      <c r="X33" s="11"/>
      <c r="Y33" s="11"/>
    </row>
    <row r="34" spans="2:25" s="2" customFormat="1" ht="45">
      <c r="B34" s="196" t="s">
        <v>198</v>
      </c>
      <c r="C34" s="196" t="s">
        <v>158</v>
      </c>
      <c r="D34" s="116" t="s">
        <v>159</v>
      </c>
      <c r="E34" s="116" t="s">
        <v>25</v>
      </c>
      <c r="F34" s="116" t="s">
        <v>199</v>
      </c>
      <c r="G34" s="116" t="s">
        <v>200</v>
      </c>
      <c r="H34" s="116" t="s">
        <v>201</v>
      </c>
      <c r="I34" s="116" t="s">
        <v>202</v>
      </c>
      <c r="J34" s="116" t="s">
        <v>203</v>
      </c>
      <c r="K34" s="14"/>
      <c r="L34" s="114"/>
      <c r="M34" s="114"/>
      <c r="N34" s="114"/>
      <c r="O34" s="114"/>
      <c r="P34" s="114"/>
      <c r="Q34" s="114"/>
      <c r="R34" s="114"/>
      <c r="S34" s="114"/>
      <c r="T34" s="114"/>
      <c r="U34" s="11"/>
      <c r="V34" s="11"/>
      <c r="W34" s="11"/>
      <c r="X34" s="11"/>
      <c r="Y34" s="11"/>
    </row>
    <row r="35" spans="2:25" s="2" customFormat="1" ht="24.95" customHeight="1">
      <c r="B35" s="196"/>
      <c r="C35" s="196"/>
      <c r="D35" s="116"/>
      <c r="E35" s="116"/>
      <c r="F35" s="116"/>
      <c r="G35" s="116"/>
      <c r="H35" s="116"/>
      <c r="I35" s="116"/>
      <c r="J35" s="116"/>
      <c r="K35" s="14"/>
      <c r="L35" s="114"/>
      <c r="M35" s="114"/>
      <c r="N35" s="114"/>
      <c r="O35" s="114"/>
      <c r="P35" s="114"/>
      <c r="Q35" s="114"/>
      <c r="R35" s="114"/>
      <c r="S35" s="114"/>
      <c r="T35" s="114"/>
      <c r="U35" s="11"/>
      <c r="V35" s="11"/>
      <c r="W35" s="11"/>
      <c r="X35" s="11"/>
      <c r="Y35" s="11"/>
    </row>
    <row r="36" spans="2:25" s="2" customFormat="1" ht="24.95" customHeight="1">
      <c r="B36" s="196"/>
      <c r="C36" s="196"/>
      <c r="D36" s="116"/>
      <c r="E36" s="116"/>
      <c r="F36" s="116"/>
      <c r="G36" s="116"/>
      <c r="H36" s="116"/>
      <c r="I36" s="116"/>
      <c r="J36" s="116"/>
      <c r="K36" s="14"/>
      <c r="L36" s="114"/>
      <c r="M36" s="114"/>
      <c r="N36" s="114"/>
      <c r="O36" s="114"/>
      <c r="P36" s="114"/>
      <c r="Q36" s="114"/>
      <c r="R36" s="114"/>
      <c r="S36" s="114"/>
      <c r="T36" s="114"/>
      <c r="U36" s="11"/>
      <c r="V36" s="11"/>
      <c r="W36" s="11"/>
      <c r="X36" s="11"/>
      <c r="Y36" s="11"/>
    </row>
    <row r="37" spans="2:25" s="2" customFormat="1" ht="24.95" customHeight="1">
      <c r="B37" s="196"/>
      <c r="C37" s="196"/>
      <c r="D37" s="116"/>
      <c r="E37" s="116"/>
      <c r="F37" s="116"/>
      <c r="G37" s="116"/>
      <c r="H37" s="116"/>
      <c r="I37" s="116"/>
      <c r="J37" s="116"/>
      <c r="K37" s="14"/>
      <c r="L37" s="114"/>
      <c r="M37" s="114"/>
      <c r="N37" s="114"/>
      <c r="O37" s="114"/>
      <c r="P37" s="114"/>
      <c r="Q37" s="114"/>
      <c r="R37" s="114"/>
      <c r="S37" s="114"/>
      <c r="T37" s="114"/>
      <c r="U37" s="11"/>
      <c r="V37" s="11"/>
      <c r="W37" s="11"/>
      <c r="X37" s="11"/>
      <c r="Y37" s="11"/>
    </row>
    <row r="38" spans="2:25" s="2" customFormat="1" ht="24.95" customHeight="1">
      <c r="B38" s="196"/>
      <c r="C38" s="196"/>
      <c r="D38" s="116"/>
      <c r="E38" s="116"/>
      <c r="F38" s="116"/>
      <c r="G38" s="116"/>
      <c r="H38" s="116"/>
      <c r="I38" s="116"/>
      <c r="J38" s="116"/>
      <c r="K38" s="14"/>
      <c r="L38" s="114"/>
      <c r="M38" s="114"/>
      <c r="N38" s="114"/>
      <c r="O38" s="114"/>
      <c r="P38" s="114"/>
      <c r="Q38" s="114"/>
      <c r="R38" s="114"/>
      <c r="S38" s="114"/>
      <c r="T38" s="114"/>
      <c r="U38" s="11"/>
      <c r="V38" s="11"/>
      <c r="W38" s="11"/>
      <c r="X38" s="11"/>
      <c r="Y38" s="11"/>
    </row>
    <row r="39" spans="2:25" s="2" customFormat="1" ht="24.95" customHeight="1">
      <c r="B39" s="196"/>
      <c r="C39" s="196"/>
      <c r="D39" s="116"/>
      <c r="E39" s="116"/>
      <c r="F39" s="116"/>
      <c r="G39" s="116"/>
      <c r="H39" s="116"/>
      <c r="I39" s="116"/>
      <c r="J39" s="116"/>
      <c r="K39" s="14"/>
      <c r="L39" s="114"/>
      <c r="M39" s="114"/>
      <c r="N39" s="114"/>
      <c r="O39" s="114"/>
      <c r="P39" s="114"/>
      <c r="Q39" s="114"/>
      <c r="R39" s="114"/>
      <c r="S39" s="114"/>
      <c r="T39" s="114"/>
      <c r="U39" s="11"/>
      <c r="V39" s="11"/>
      <c r="W39" s="11"/>
      <c r="X39" s="11"/>
      <c r="Y39" s="11"/>
    </row>
    <row r="40" spans="2:25" s="2" customFormat="1" ht="24.95" customHeight="1">
      <c r="B40" s="196"/>
      <c r="C40" s="196"/>
      <c r="D40" s="116"/>
      <c r="E40" s="116"/>
      <c r="F40" s="116"/>
      <c r="G40" s="116"/>
      <c r="H40" s="116"/>
      <c r="I40" s="116"/>
      <c r="J40" s="116"/>
      <c r="K40" s="14"/>
      <c r="L40" s="114"/>
      <c r="M40" s="114"/>
      <c r="N40" s="114"/>
      <c r="O40" s="114"/>
      <c r="P40" s="114"/>
      <c r="Q40" s="114"/>
      <c r="R40" s="114"/>
      <c r="S40" s="114"/>
      <c r="T40" s="114"/>
      <c r="U40" s="11"/>
      <c r="V40" s="11"/>
      <c r="W40" s="11"/>
      <c r="X40" s="11"/>
      <c r="Y40" s="11"/>
    </row>
    <row r="41" spans="2:25" s="2" customFormat="1" ht="24.95" customHeight="1">
      <c r="B41" s="196"/>
      <c r="C41" s="196"/>
      <c r="D41" s="116"/>
      <c r="E41" s="116"/>
      <c r="F41" s="116"/>
      <c r="G41" s="116"/>
      <c r="H41" s="116"/>
      <c r="I41" s="116"/>
      <c r="J41" s="116"/>
      <c r="K41" s="14"/>
      <c r="L41" s="114"/>
      <c r="M41" s="114"/>
      <c r="N41" s="114"/>
      <c r="O41" s="114"/>
      <c r="P41" s="114"/>
      <c r="Q41" s="114"/>
      <c r="R41" s="114"/>
      <c r="S41" s="114"/>
      <c r="T41" s="114"/>
      <c r="U41" s="11"/>
      <c r="V41" s="11"/>
      <c r="W41" s="11"/>
      <c r="X41" s="11"/>
      <c r="Y41" s="11"/>
    </row>
    <row r="42" spans="2:25" s="2" customFormat="1" ht="24.95" customHeight="1">
      <c r="B42" s="196"/>
      <c r="C42" s="196"/>
      <c r="D42" s="116"/>
      <c r="E42" s="116"/>
      <c r="F42" s="116"/>
      <c r="G42" s="116"/>
      <c r="H42" s="116"/>
      <c r="I42" s="116"/>
      <c r="J42" s="116"/>
      <c r="K42" s="14"/>
      <c r="L42" s="114"/>
      <c r="M42" s="114"/>
      <c r="N42" s="114"/>
      <c r="O42" s="114"/>
      <c r="P42" s="114"/>
      <c r="Q42" s="114"/>
      <c r="R42" s="114"/>
      <c r="S42" s="114"/>
      <c r="T42" s="114"/>
      <c r="U42" s="11"/>
      <c r="V42" s="11"/>
      <c r="W42" s="11"/>
      <c r="X42" s="11"/>
      <c r="Y42" s="11"/>
    </row>
    <row r="43" spans="2:25" s="2" customFormat="1" ht="24.95" customHeight="1">
      <c r="B43" s="196"/>
      <c r="C43" s="196"/>
      <c r="D43" s="116"/>
      <c r="E43" s="116"/>
      <c r="F43" s="116"/>
      <c r="G43" s="116"/>
      <c r="H43" s="116"/>
      <c r="I43" s="116"/>
      <c r="J43" s="116"/>
      <c r="K43" s="14"/>
      <c r="L43" s="114"/>
      <c r="M43" s="114"/>
      <c r="N43" s="114"/>
      <c r="O43" s="114"/>
      <c r="P43" s="114"/>
      <c r="Q43" s="114"/>
      <c r="R43" s="114"/>
      <c r="S43" s="114"/>
      <c r="T43" s="114"/>
      <c r="U43" s="11"/>
      <c r="V43" s="11"/>
      <c r="W43" s="11"/>
      <c r="X43" s="11"/>
      <c r="Y43" s="11"/>
    </row>
    <row r="44" spans="2:25" s="2" customFormat="1" ht="24.95" customHeight="1">
      <c r="B44" s="196"/>
      <c r="C44" s="196"/>
      <c r="D44" s="116"/>
      <c r="E44" s="116"/>
      <c r="F44" s="116"/>
      <c r="G44" s="116"/>
      <c r="H44" s="116"/>
      <c r="I44" s="116"/>
      <c r="J44" s="116"/>
      <c r="K44" s="14"/>
      <c r="L44" s="114"/>
      <c r="M44" s="114"/>
      <c r="N44" s="114"/>
      <c r="O44" s="114"/>
      <c r="P44" s="114"/>
      <c r="Q44" s="114"/>
      <c r="R44" s="114"/>
      <c r="S44" s="114"/>
      <c r="T44" s="114"/>
      <c r="U44" s="11"/>
      <c r="V44" s="11"/>
      <c r="W44" s="11"/>
      <c r="X44" s="11"/>
      <c r="Y44" s="11"/>
    </row>
    <row r="45" spans="2:25" s="2" customFormat="1" ht="24.95" customHeight="1">
      <c r="B45" s="196"/>
      <c r="C45" s="196"/>
      <c r="D45" s="116"/>
      <c r="E45" s="116"/>
      <c r="F45" s="116"/>
      <c r="G45" s="116"/>
      <c r="H45" s="116"/>
      <c r="I45" s="116"/>
      <c r="J45" s="116"/>
      <c r="K45" s="14"/>
      <c r="L45" s="114"/>
      <c r="M45" s="114"/>
      <c r="N45" s="114"/>
      <c r="O45" s="114"/>
      <c r="P45" s="114"/>
      <c r="Q45" s="114"/>
      <c r="R45" s="114"/>
      <c r="S45" s="114"/>
      <c r="T45" s="114"/>
      <c r="U45" s="11"/>
      <c r="V45" s="11"/>
      <c r="W45" s="11"/>
      <c r="X45" s="11"/>
      <c r="Y45" s="11"/>
    </row>
    <row r="46" spans="2:25" s="2" customFormat="1" ht="24.95" customHeight="1">
      <c r="B46" s="196"/>
      <c r="C46" s="196"/>
      <c r="D46" s="116"/>
      <c r="E46" s="116"/>
      <c r="F46" s="116"/>
      <c r="G46" s="116"/>
      <c r="H46" s="116"/>
      <c r="I46" s="116"/>
      <c r="J46" s="116"/>
      <c r="K46" s="14"/>
      <c r="L46" s="20"/>
      <c r="M46" s="20"/>
      <c r="N46" s="20"/>
      <c r="P46" s="11"/>
      <c r="Q46" s="11"/>
      <c r="R46" s="11"/>
      <c r="S46" s="11"/>
      <c r="T46" s="11"/>
      <c r="U46" s="11"/>
      <c r="V46" s="11"/>
      <c r="W46" s="11"/>
      <c r="X46" s="11"/>
      <c r="Y46" s="11"/>
    </row>
    <row r="47" spans="2:25" s="2" customFormat="1" ht="24.95" customHeight="1">
      <c r="B47" s="196"/>
      <c r="C47" s="196"/>
      <c r="D47" s="116"/>
      <c r="E47" s="116"/>
      <c r="F47" s="116"/>
      <c r="G47" s="116"/>
      <c r="H47" s="116"/>
      <c r="I47" s="116"/>
      <c r="J47" s="116"/>
      <c r="K47" s="117" t="s">
        <v>31</v>
      </c>
      <c r="L47" s="117"/>
      <c r="M47" s="117"/>
      <c r="N47" s="117"/>
      <c r="O47" s="117"/>
      <c r="P47" s="117"/>
      <c r="Q47" s="11"/>
      <c r="R47" s="11"/>
      <c r="S47" s="11"/>
      <c r="T47" s="11"/>
      <c r="U47" s="11"/>
      <c r="V47" s="11"/>
      <c r="W47" s="11"/>
      <c r="X47" s="11"/>
      <c r="Y47" s="11"/>
    </row>
    <row r="48" spans="2:25" s="2" customFormat="1">
      <c r="D48" s="20"/>
      <c r="E48" s="20"/>
      <c r="F48" s="20"/>
      <c r="G48" s="20"/>
      <c r="H48" s="20"/>
      <c r="I48" s="49"/>
      <c r="J48" s="49"/>
      <c r="K48" s="14"/>
      <c r="L48" s="20"/>
      <c r="M48" s="20"/>
      <c r="N48" s="20"/>
    </row>
    <row r="49" spans="12:14">
      <c r="L49" s="20"/>
      <c r="M49" s="20"/>
      <c r="N49" s="20"/>
    </row>
    <row r="50" spans="12:14">
      <c r="L50" s="20"/>
      <c r="M50" s="20"/>
      <c r="N50" s="20"/>
    </row>
    <row r="51" spans="12:14">
      <c r="L51" s="20"/>
      <c r="M51" s="20"/>
      <c r="N51" s="20"/>
    </row>
    <row r="52" spans="12:14">
      <c r="L52" s="20"/>
      <c r="M52" s="20"/>
      <c r="N52" s="20"/>
    </row>
    <row r="53" spans="12:14">
      <c r="L53" s="20"/>
      <c r="M53" s="20"/>
      <c r="N53" s="20"/>
    </row>
    <row r="54" spans="12:14">
      <c r="L54" s="20"/>
      <c r="M54" s="20"/>
      <c r="N54" s="20"/>
    </row>
  </sheetData>
  <sheetProtection algorithmName="SHA-512" hashValue="z+Jl91CYnIuIXrPHGaeW65vZ7jeK0RGoNLB2lqRKS9nVUUJNGjqtHKVrRCs3fX6g2JPMqmmocgGYciSTx7HyHA==" saltValue="q7keKrrk8DMOxh1u1zKFPQ==" spinCount="100000" sheet="1" formatColumns="0" formatRows="0" insertRows="0" deleteRows="0"/>
  <mergeCells count="9">
    <mergeCell ref="L33:T45"/>
    <mergeCell ref="L32:T32"/>
    <mergeCell ref="K47:P47"/>
    <mergeCell ref="B5:I9"/>
    <mergeCell ref="B32:J32"/>
    <mergeCell ref="P11:Y11"/>
    <mergeCell ref="B11:N11"/>
    <mergeCell ref="O29:T29"/>
    <mergeCell ref="P12:Y27"/>
  </mergeCells>
  <phoneticPr fontId="30" type="noConversion"/>
  <dataValidations count="1">
    <dataValidation allowBlank="1" showInputMessage="1" sqref="F13:G29 F34:F47 H34:H47 G35:G47" xr:uid="{D468F6DD-6F3B-4218-91B6-4E5B97DCE54C}"/>
  </dataValidations>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r:uid="{8472DD87-7889-4A5C-B69B-0EE2A3C2BB21}">
          <x14:formula1>
            <xm:f>HiddenSheet!$S$2:$Y$2</xm:f>
          </x14:formula1>
          <xm:sqref>C13:C29 C34:C47</xm:sqref>
        </x14:dataValidation>
        <x14:dataValidation type="list" allowBlank="1" showInputMessage="1" xr:uid="{8134830F-5C18-4402-BFA7-14BBA912A69C}">
          <x14:formula1>
            <xm:f>INDEX(HiddenSheet!$S$3:$Y$15,,MATCH(C13,HiddenSheet!$S$2:$Y$2,0))</xm:f>
          </x14:formula1>
          <xm:sqref>D13:D29 D34:D47</xm:sqref>
        </x14:dataValidation>
        <x14:dataValidation type="list" allowBlank="1" showInputMessage="1" showErrorMessage="1" xr:uid="{C83516F8-9547-4F79-9A94-130E988063A5}">
          <x14:formula1>
            <xm:f>OFFSET(HiddenSheet!$L$2,0,0,HiddenSheet!$N$2,1)</xm:f>
          </x14:formula1>
          <xm:sqref>E13:E29 E34:E47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0E703-ABD6-4790-BD4A-0AD28DD2629B}">
  <dimension ref="A2:O100"/>
  <sheetViews>
    <sheetView zoomScaleNormal="100" workbookViewId="0">
      <pane ySplit="12" topLeftCell="A13" activePane="bottomLeft" state="frozen"/>
      <selection pane="bottomLeft" activeCell="A25" sqref="A25:XFD25"/>
    </sheetView>
  </sheetViews>
  <sheetFormatPr defaultColWidth="0" defaultRowHeight="15"/>
  <cols>
    <col min="1" max="1" width="9.140625" style="7" customWidth="1"/>
    <col min="2" max="2" width="33.85546875" style="7" customWidth="1"/>
    <col min="3" max="3" width="31.140625" style="7" customWidth="1"/>
    <col min="4" max="4" width="36.7109375" style="7" customWidth="1"/>
    <col min="5" max="5" width="33.28515625" style="7" customWidth="1"/>
    <col min="6" max="6" width="35.85546875" style="7" customWidth="1"/>
    <col min="7" max="7" width="32.140625" style="7" customWidth="1"/>
    <col min="8" max="8" width="11.5703125" style="7" customWidth="1"/>
    <col min="9" max="15" width="9.140625" style="7" customWidth="1"/>
    <col min="16" max="16384" width="9.140625" style="7" hidden="1"/>
  </cols>
  <sheetData>
    <row r="2" spans="2:14" ht="31.5">
      <c r="B2" s="1" t="s">
        <v>204</v>
      </c>
    </row>
    <row r="3" spans="2:14" ht="15" customHeight="1">
      <c r="B3" s="4"/>
    </row>
    <row r="4" spans="2:14" ht="15" customHeight="1"/>
    <row r="5" spans="2:14" ht="15" customHeight="1">
      <c r="B5" s="76" t="s">
        <v>205</v>
      </c>
      <c r="C5" s="76"/>
      <c r="D5" s="76"/>
      <c r="E5" s="76"/>
      <c r="F5" s="76"/>
      <c r="G5" s="76"/>
      <c r="H5" s="5"/>
    </row>
    <row r="6" spans="2:14" ht="15" customHeight="1">
      <c r="B6" s="76"/>
      <c r="C6" s="76"/>
      <c r="D6" s="76"/>
      <c r="E6" s="76"/>
      <c r="F6" s="76"/>
      <c r="G6" s="76"/>
      <c r="H6" s="5"/>
    </row>
    <row r="7" spans="2:14" ht="15" customHeight="1">
      <c r="B7" s="76"/>
      <c r="C7" s="76"/>
      <c r="D7" s="76"/>
      <c r="E7" s="76"/>
      <c r="F7" s="76"/>
      <c r="G7" s="76"/>
      <c r="H7" s="5"/>
    </row>
    <row r="8" spans="2:14" ht="15" customHeight="1">
      <c r="B8" s="76"/>
      <c r="C8" s="76"/>
      <c r="D8" s="76"/>
      <c r="E8" s="76"/>
      <c r="F8" s="76"/>
      <c r="G8" s="76"/>
      <c r="H8" s="5"/>
    </row>
    <row r="9" spans="2:14" ht="15" customHeight="1">
      <c r="B9" s="76"/>
      <c r="C9" s="76"/>
      <c r="D9" s="76"/>
      <c r="E9" s="76"/>
      <c r="F9" s="76"/>
      <c r="G9" s="76"/>
      <c r="H9" s="5"/>
    </row>
    <row r="10" spans="2:14" ht="15" customHeight="1"/>
    <row r="11" spans="2:14" s="2" customFormat="1">
      <c r="B11" s="185" t="s">
        <v>206</v>
      </c>
      <c r="C11" s="202"/>
      <c r="D11" s="202"/>
      <c r="E11" s="202"/>
      <c r="F11" s="202"/>
      <c r="G11" s="186"/>
    </row>
    <row r="12" spans="2:14" s="2" customFormat="1">
      <c r="B12" s="118" t="s">
        <v>17</v>
      </c>
      <c r="C12" s="118" t="s">
        <v>174</v>
      </c>
      <c r="D12" s="118" t="s">
        <v>207</v>
      </c>
      <c r="E12" s="118" t="s">
        <v>208</v>
      </c>
      <c r="F12" s="118" t="s">
        <v>209</v>
      </c>
      <c r="G12" s="118" t="s">
        <v>210</v>
      </c>
      <c r="I12" s="6" t="s">
        <v>21</v>
      </c>
      <c r="J12" s="50"/>
      <c r="K12" s="50"/>
      <c r="L12" s="50"/>
      <c r="M12" s="50"/>
      <c r="N12" s="50"/>
    </row>
    <row r="13" spans="2:14" s="2" customFormat="1" ht="30">
      <c r="B13" s="203" t="str">
        <f t="array" aca="1" ref="B13:B100" ca="1">IFERROR(OFFSET(HiddenSheet!$BE$2,0,0,HiddenSheet!$BG$2,1),"-")</f>
        <v>TQA1.1</v>
      </c>
      <c r="C13" s="203" t="str">
        <f t="array" aca="1" ref="C13:C100" ca="1">IFERROR(OFFSET(HiddenSheet!$BF$2,0,0,HiddenSheet!$BG$2,1),"-")</f>
        <v>Cyclic fatigue testing of the mooring connector at different loads</v>
      </c>
      <c r="D13" s="204">
        <v>44742</v>
      </c>
      <c r="E13" s="205">
        <v>0.8</v>
      </c>
      <c r="F13" s="206" t="str">
        <f>IFERROR(IF(E13&lt;&gt;"",IF(E13=0,"Open",IF(AND(E13&gt;0,E13&lt;1),"In-progress",IF(E13=1,"Completed")))),"")</f>
        <v>In-progress</v>
      </c>
      <c r="G13" s="203" t="str">
        <f ca="1">IF(E13&lt;&gt;"",IF((AND(D13&lt;TODAY(),F13&lt;&gt;"Completed")),"Late",IF((AND(OR(D13&gt;TODAY(),D13=TODAY()),OR(F13="Open",F13="In-progress"))),"Open/in-progress","Completed")),"")</f>
        <v>Late</v>
      </c>
      <c r="I13" s="114" t="s">
        <v>211</v>
      </c>
      <c r="J13" s="114"/>
      <c r="K13" s="114"/>
      <c r="L13" s="114"/>
      <c r="M13" s="114"/>
      <c r="N13" s="114"/>
    </row>
    <row r="14" spans="2:14" s="2" customFormat="1">
      <c r="B14" s="203" t="str">
        <f ca="1"/>
        <v>TQA01</v>
      </c>
      <c r="C14" s="203" t="str">
        <f ca="1"/>
        <v xml:space="preserve">Conduct Finite Element Analysis </v>
      </c>
      <c r="D14" s="204">
        <v>44729</v>
      </c>
      <c r="E14" s="205">
        <v>1</v>
      </c>
      <c r="F14" s="206" t="str">
        <f t="shared" ref="F14:F25" si="0">IFERROR(IF(E14&lt;&gt;"",IF(E14=0,"Open",IF(AND(E14&gt;0,E14&lt;1),"In-progress",IF(E14=1,"Completed")))),"")</f>
        <v>Completed</v>
      </c>
      <c r="G14" s="203" t="str">
        <f t="shared" ref="G14:G25" ca="1" si="1">IF(E14&lt;&gt;"",IF((AND(D14&lt;TODAY(),F14&lt;&gt;"Completed")),"Late",IF((AND(OR(D14&gt;TODAY(),D14=TODAY()),OR(F14="Open",F14="In-progress"))),"Open/in-progress","Completed")),"")</f>
        <v>Completed</v>
      </c>
      <c r="I14" s="114"/>
      <c r="J14" s="114"/>
      <c r="K14" s="114"/>
      <c r="L14" s="114"/>
      <c r="M14" s="114"/>
      <c r="N14" s="114"/>
    </row>
    <row r="15" spans="2:14" s="2" customFormat="1">
      <c r="B15" s="203" t="e">
        <f ca="1"/>
        <v>#N/A</v>
      </c>
      <c r="C15" s="203" t="e">
        <f ca="1"/>
        <v>#N/A</v>
      </c>
      <c r="D15" s="204"/>
      <c r="E15" s="205"/>
      <c r="F15" s="206" t="b">
        <f t="shared" si="0"/>
        <v>0</v>
      </c>
      <c r="G15" s="203" t="str">
        <f t="shared" ca="1" si="1"/>
        <v/>
      </c>
      <c r="I15" s="114"/>
      <c r="J15" s="114"/>
      <c r="K15" s="114"/>
      <c r="L15" s="114"/>
      <c r="M15" s="114"/>
      <c r="N15" s="114"/>
    </row>
    <row r="16" spans="2:14" s="2" customFormat="1">
      <c r="B16" s="203" t="e">
        <f ca="1"/>
        <v>#N/A</v>
      </c>
      <c r="C16" s="203" t="e">
        <f ca="1"/>
        <v>#N/A</v>
      </c>
      <c r="D16" s="204"/>
      <c r="E16" s="205"/>
      <c r="F16" s="206" t="b">
        <f t="shared" si="0"/>
        <v>0</v>
      </c>
      <c r="G16" s="203" t="str">
        <f t="shared" ca="1" si="1"/>
        <v/>
      </c>
      <c r="I16" s="114"/>
      <c r="J16" s="114"/>
      <c r="K16" s="114"/>
      <c r="L16" s="114"/>
      <c r="M16" s="114"/>
      <c r="N16" s="114"/>
    </row>
    <row r="17" spans="2:14" s="2" customFormat="1">
      <c r="B17" s="203" t="e">
        <f ca="1"/>
        <v>#N/A</v>
      </c>
      <c r="C17" s="203" t="e">
        <f ca="1"/>
        <v>#N/A</v>
      </c>
      <c r="D17" s="204"/>
      <c r="E17" s="205"/>
      <c r="F17" s="206" t="b">
        <f t="shared" si="0"/>
        <v>0</v>
      </c>
      <c r="G17" s="203" t="str">
        <f t="shared" ca="1" si="1"/>
        <v/>
      </c>
      <c r="I17" s="114"/>
      <c r="J17" s="114"/>
      <c r="K17" s="114"/>
      <c r="L17" s="114"/>
      <c r="M17" s="114"/>
      <c r="N17" s="114"/>
    </row>
    <row r="18" spans="2:14" s="2" customFormat="1">
      <c r="B18" s="203" t="e">
        <f ca="1"/>
        <v>#N/A</v>
      </c>
      <c r="C18" s="203" t="e">
        <f ca="1"/>
        <v>#N/A</v>
      </c>
      <c r="D18" s="204"/>
      <c r="E18" s="205"/>
      <c r="F18" s="206" t="b">
        <f t="shared" si="0"/>
        <v>0</v>
      </c>
      <c r="G18" s="203" t="str">
        <f t="shared" ca="1" si="1"/>
        <v/>
      </c>
      <c r="I18" s="114"/>
      <c r="J18" s="114"/>
      <c r="K18" s="114"/>
      <c r="L18" s="114"/>
      <c r="M18" s="114"/>
      <c r="N18" s="114"/>
    </row>
    <row r="19" spans="2:14" s="2" customFormat="1">
      <c r="B19" s="203" t="e">
        <f ca="1"/>
        <v>#N/A</v>
      </c>
      <c r="C19" s="203" t="e">
        <f ca="1"/>
        <v>#N/A</v>
      </c>
      <c r="D19" s="204"/>
      <c r="E19" s="207"/>
      <c r="F19" s="206" t="b">
        <f t="shared" si="0"/>
        <v>0</v>
      </c>
      <c r="G19" s="203" t="str">
        <f t="shared" ca="1" si="1"/>
        <v/>
      </c>
      <c r="I19" s="114"/>
      <c r="J19" s="114"/>
      <c r="K19" s="114"/>
      <c r="L19" s="114"/>
      <c r="M19" s="114"/>
      <c r="N19" s="114"/>
    </row>
    <row r="20" spans="2:14" s="2" customFormat="1">
      <c r="B20" s="203" t="e">
        <f ca="1"/>
        <v>#N/A</v>
      </c>
      <c r="C20" s="203" t="e">
        <f ca="1"/>
        <v>#N/A</v>
      </c>
      <c r="D20" s="204"/>
      <c r="E20" s="207"/>
      <c r="F20" s="206" t="b">
        <f t="shared" si="0"/>
        <v>0</v>
      </c>
      <c r="G20" s="203" t="str">
        <f t="shared" ca="1" si="1"/>
        <v/>
      </c>
      <c r="I20" s="114"/>
      <c r="J20" s="114"/>
      <c r="K20" s="114"/>
      <c r="L20" s="114"/>
      <c r="M20" s="114"/>
      <c r="N20" s="114"/>
    </row>
    <row r="21" spans="2:14" s="2" customFormat="1">
      <c r="B21" s="203" t="e">
        <f ca="1"/>
        <v>#N/A</v>
      </c>
      <c r="C21" s="203" t="e">
        <f ca="1"/>
        <v>#N/A</v>
      </c>
      <c r="D21" s="204"/>
      <c r="E21" s="207"/>
      <c r="F21" s="206" t="b">
        <f t="shared" si="0"/>
        <v>0</v>
      </c>
      <c r="G21" s="203" t="str">
        <f t="shared" ca="1" si="1"/>
        <v/>
      </c>
      <c r="I21" s="114"/>
      <c r="J21" s="114"/>
      <c r="K21" s="114"/>
      <c r="L21" s="114"/>
      <c r="M21" s="114"/>
      <c r="N21" s="114"/>
    </row>
    <row r="22" spans="2:14" s="2" customFormat="1">
      <c r="B22" s="203" t="e">
        <f ca="1"/>
        <v>#N/A</v>
      </c>
      <c r="C22" s="203" t="e">
        <f ca="1"/>
        <v>#N/A</v>
      </c>
      <c r="D22" s="204"/>
      <c r="E22" s="207"/>
      <c r="F22" s="206" t="b">
        <f t="shared" si="0"/>
        <v>0</v>
      </c>
      <c r="G22" s="203" t="str">
        <f t="shared" ca="1" si="1"/>
        <v/>
      </c>
      <c r="I22" s="114"/>
      <c r="J22" s="114"/>
      <c r="K22" s="114"/>
      <c r="L22" s="114"/>
      <c r="M22" s="114"/>
      <c r="N22" s="114"/>
    </row>
    <row r="23" spans="2:14" s="2" customFormat="1">
      <c r="B23" s="206" t="e">
        <f ca="1"/>
        <v>#N/A</v>
      </c>
      <c r="C23" s="206" t="e">
        <f ca="1"/>
        <v>#N/A</v>
      </c>
      <c r="D23" s="208"/>
      <c r="E23" s="207"/>
      <c r="F23" s="206" t="b">
        <f t="shared" si="0"/>
        <v>0</v>
      </c>
      <c r="G23" s="206" t="str">
        <f t="shared" ca="1" si="1"/>
        <v/>
      </c>
      <c r="I23" s="114"/>
      <c r="J23" s="114"/>
      <c r="K23" s="114"/>
      <c r="L23" s="114"/>
      <c r="M23" s="114"/>
      <c r="N23" s="114"/>
    </row>
    <row r="24" spans="2:14" s="2" customFormat="1">
      <c r="B24" s="206" t="e">
        <f ca="1"/>
        <v>#N/A</v>
      </c>
      <c r="C24" s="206" t="e">
        <f ca="1"/>
        <v>#N/A</v>
      </c>
      <c r="D24" s="208"/>
      <c r="E24" s="207"/>
      <c r="F24" s="206" t="b">
        <f t="shared" si="0"/>
        <v>0</v>
      </c>
      <c r="G24" s="206" t="str">
        <f t="shared" ca="1" si="1"/>
        <v/>
      </c>
      <c r="I24" s="17"/>
      <c r="J24" s="17"/>
      <c r="K24" s="17"/>
      <c r="L24" s="17"/>
      <c r="M24" s="17"/>
      <c r="N24" s="17"/>
    </row>
    <row r="25" spans="2:14" s="2" customFormat="1">
      <c r="B25" s="206" t="e">
        <f ca="1"/>
        <v>#N/A</v>
      </c>
      <c r="C25" s="206" t="e">
        <f ca="1"/>
        <v>#N/A</v>
      </c>
      <c r="D25" s="208"/>
      <c r="E25" s="207"/>
      <c r="F25" s="206" t="b">
        <f t="shared" si="0"/>
        <v>0</v>
      </c>
      <c r="G25" s="206" t="str">
        <f t="shared" ca="1" si="1"/>
        <v/>
      </c>
      <c r="I25" s="17"/>
      <c r="J25" s="17"/>
      <c r="K25" s="17"/>
      <c r="L25" s="17"/>
      <c r="M25" s="17"/>
      <c r="N25" s="17"/>
    </row>
    <row r="26" spans="2:14">
      <c r="B26" s="206" t="e">
        <f ca="1"/>
        <v>#N/A</v>
      </c>
      <c r="C26" s="206" t="e">
        <f ca="1"/>
        <v>#N/A</v>
      </c>
      <c r="D26" s="208"/>
      <c r="E26" s="207"/>
      <c r="F26" s="206" t="b">
        <f t="shared" ref="F26:F35" si="2">IFERROR(IF(E26&lt;&gt;"",IF(E26=0,"Open",IF(AND(E26&gt;0,E26&lt;1),"In-progress",IF(E26=1,"Completed")))),"")</f>
        <v>0</v>
      </c>
      <c r="G26" s="206" t="str">
        <f t="shared" ref="G26:G35" ca="1" si="3">IF(E26&lt;&gt;"",IF((AND(D26&lt;TODAY(),F26&lt;&gt;"Completed")),"Late",IF((AND(OR(D26&gt;TODAY(),D26=TODAY()),OR(F26="Open",F26="In-progress"))),"Open/in-progress","Completed")),"")</f>
        <v/>
      </c>
    </row>
    <row r="27" spans="2:14">
      <c r="B27" s="206" t="e">
        <f ca="1"/>
        <v>#N/A</v>
      </c>
      <c r="C27" s="206" t="e">
        <f ca="1"/>
        <v>#N/A</v>
      </c>
      <c r="D27" s="208"/>
      <c r="E27" s="207"/>
      <c r="F27" s="206" t="b">
        <f t="shared" si="2"/>
        <v>0</v>
      </c>
      <c r="G27" s="206" t="str">
        <f t="shared" ca="1" si="3"/>
        <v/>
      </c>
    </row>
    <row r="28" spans="2:14">
      <c r="B28" s="206" t="e">
        <f ca="1"/>
        <v>#N/A</v>
      </c>
      <c r="C28" s="206" t="e">
        <f ca="1"/>
        <v>#N/A</v>
      </c>
      <c r="D28" s="208"/>
      <c r="E28" s="207"/>
      <c r="F28" s="206" t="b">
        <f t="shared" si="2"/>
        <v>0</v>
      </c>
      <c r="G28" s="206" t="str">
        <f t="shared" ca="1" si="3"/>
        <v/>
      </c>
    </row>
    <row r="29" spans="2:14">
      <c r="B29" s="206" t="e">
        <f ca="1"/>
        <v>#N/A</v>
      </c>
      <c r="C29" s="206" t="e">
        <f ca="1"/>
        <v>#N/A</v>
      </c>
      <c r="D29" s="208"/>
      <c r="E29" s="207"/>
      <c r="F29" s="206" t="b">
        <f t="shared" si="2"/>
        <v>0</v>
      </c>
      <c r="G29" s="206" t="str">
        <f t="shared" ca="1" si="3"/>
        <v/>
      </c>
    </row>
    <row r="30" spans="2:14">
      <c r="B30" s="206" t="e">
        <f ca="1"/>
        <v>#N/A</v>
      </c>
      <c r="C30" s="206" t="e">
        <f ca="1"/>
        <v>#N/A</v>
      </c>
      <c r="D30" s="208"/>
      <c r="E30" s="207"/>
      <c r="F30" s="206" t="b">
        <f t="shared" si="2"/>
        <v>0</v>
      </c>
      <c r="G30" s="206" t="str">
        <f t="shared" ca="1" si="3"/>
        <v/>
      </c>
    </row>
    <row r="31" spans="2:14">
      <c r="B31" s="206" t="e">
        <f ca="1"/>
        <v>#N/A</v>
      </c>
      <c r="C31" s="206" t="e">
        <f ca="1"/>
        <v>#N/A</v>
      </c>
      <c r="D31" s="208"/>
      <c r="E31" s="207"/>
      <c r="F31" s="206" t="b">
        <f t="shared" si="2"/>
        <v>0</v>
      </c>
      <c r="G31" s="206" t="str">
        <f t="shared" ca="1" si="3"/>
        <v/>
      </c>
    </row>
    <row r="32" spans="2:14">
      <c r="B32" s="206" t="e">
        <f ca="1"/>
        <v>#N/A</v>
      </c>
      <c r="C32" s="206" t="e">
        <f ca="1"/>
        <v>#N/A</v>
      </c>
      <c r="D32" s="208"/>
      <c r="E32" s="207"/>
      <c r="F32" s="206" t="b">
        <f t="shared" si="2"/>
        <v>0</v>
      </c>
      <c r="G32" s="206" t="str">
        <f t="shared" ca="1" si="3"/>
        <v/>
      </c>
    </row>
    <row r="33" spans="2:7">
      <c r="B33" s="206" t="e">
        <f ca="1"/>
        <v>#N/A</v>
      </c>
      <c r="C33" s="206" t="e">
        <f ca="1"/>
        <v>#N/A</v>
      </c>
      <c r="D33" s="208"/>
      <c r="E33" s="207"/>
      <c r="F33" s="206" t="b">
        <f t="shared" si="2"/>
        <v>0</v>
      </c>
      <c r="G33" s="206" t="str">
        <f t="shared" ca="1" si="3"/>
        <v/>
      </c>
    </row>
    <row r="34" spans="2:7">
      <c r="B34" s="206" t="e">
        <f ca="1"/>
        <v>#N/A</v>
      </c>
      <c r="C34" s="206" t="e">
        <f ca="1"/>
        <v>#N/A</v>
      </c>
      <c r="D34" s="208"/>
      <c r="E34" s="207"/>
      <c r="F34" s="206" t="b">
        <f t="shared" si="2"/>
        <v>0</v>
      </c>
      <c r="G34" s="206" t="str">
        <f t="shared" ca="1" si="3"/>
        <v/>
      </c>
    </row>
    <row r="35" spans="2:7">
      <c r="B35" s="206" t="e">
        <f ca="1"/>
        <v>#N/A</v>
      </c>
      <c r="C35" s="206" t="e">
        <f ca="1"/>
        <v>#N/A</v>
      </c>
      <c r="D35" s="208"/>
      <c r="E35" s="207"/>
      <c r="F35" s="206" t="b">
        <f t="shared" si="2"/>
        <v>0</v>
      </c>
      <c r="G35" s="206" t="str">
        <f t="shared" ca="1" si="3"/>
        <v/>
      </c>
    </row>
    <row r="36" spans="2:7">
      <c r="B36" s="206" t="e">
        <f ca="1"/>
        <v>#N/A</v>
      </c>
      <c r="C36" s="206" t="e">
        <f ca="1"/>
        <v>#N/A</v>
      </c>
      <c r="D36" s="208"/>
      <c r="E36" s="207"/>
      <c r="F36" s="206" t="b">
        <f t="shared" ref="F36:F99" si="4">IFERROR(IF(E36&lt;&gt;"",IF(E36=0,"Open",IF(AND(E36&gt;0,E36&lt;1),"In-progress",IF(E36=1,"Completed")))),"")</f>
        <v>0</v>
      </c>
      <c r="G36" s="206" t="str">
        <f t="shared" ref="G36:G99" ca="1" si="5">IF(E36&lt;&gt;"",IF((AND(D36&lt;TODAY(),F36&lt;&gt;"Completed")),"Late",IF((AND(OR(D36&gt;TODAY(),D36=TODAY()),OR(F36="Open",F36="In-progress"))),"Open/in-progress","Completed")),"")</f>
        <v/>
      </c>
    </row>
    <row r="37" spans="2:7">
      <c r="B37" s="206" t="e">
        <f ca="1"/>
        <v>#N/A</v>
      </c>
      <c r="C37" s="206" t="e">
        <f ca="1"/>
        <v>#N/A</v>
      </c>
      <c r="D37" s="208"/>
      <c r="E37" s="207"/>
      <c r="F37" s="206" t="b">
        <f t="shared" si="4"/>
        <v>0</v>
      </c>
      <c r="G37" s="206" t="str">
        <f t="shared" ca="1" si="5"/>
        <v/>
      </c>
    </row>
    <row r="38" spans="2:7">
      <c r="B38" s="206" t="e">
        <f ca="1"/>
        <v>#N/A</v>
      </c>
      <c r="C38" s="206" t="e">
        <f ca="1"/>
        <v>#N/A</v>
      </c>
      <c r="D38" s="208"/>
      <c r="E38" s="207"/>
      <c r="F38" s="206" t="b">
        <f t="shared" si="4"/>
        <v>0</v>
      </c>
      <c r="G38" s="206" t="str">
        <f t="shared" ca="1" si="5"/>
        <v/>
      </c>
    </row>
    <row r="39" spans="2:7">
      <c r="B39" s="206" t="e">
        <f ca="1"/>
        <v>#N/A</v>
      </c>
      <c r="C39" s="206" t="e">
        <f ca="1"/>
        <v>#N/A</v>
      </c>
      <c r="D39" s="208"/>
      <c r="E39" s="207"/>
      <c r="F39" s="206" t="b">
        <f t="shared" si="4"/>
        <v>0</v>
      </c>
      <c r="G39" s="206" t="str">
        <f t="shared" ca="1" si="5"/>
        <v/>
      </c>
    </row>
    <row r="40" spans="2:7">
      <c r="B40" s="206" t="e">
        <f ca="1"/>
        <v>#N/A</v>
      </c>
      <c r="C40" s="206" t="e">
        <f ca="1"/>
        <v>#N/A</v>
      </c>
      <c r="D40" s="208"/>
      <c r="E40" s="207"/>
      <c r="F40" s="206" t="b">
        <f t="shared" si="4"/>
        <v>0</v>
      </c>
      <c r="G40" s="206" t="str">
        <f t="shared" ca="1" si="5"/>
        <v/>
      </c>
    </row>
    <row r="41" spans="2:7">
      <c r="B41" s="206" t="e">
        <f ca="1"/>
        <v>#N/A</v>
      </c>
      <c r="C41" s="206" t="e">
        <f ca="1"/>
        <v>#N/A</v>
      </c>
      <c r="D41" s="208"/>
      <c r="E41" s="207"/>
      <c r="F41" s="206" t="b">
        <f t="shared" si="4"/>
        <v>0</v>
      </c>
      <c r="G41" s="206" t="str">
        <f t="shared" ca="1" si="5"/>
        <v/>
      </c>
    </row>
    <row r="42" spans="2:7">
      <c r="B42" s="206" t="e">
        <f ca="1"/>
        <v>#N/A</v>
      </c>
      <c r="C42" s="206" t="e">
        <f ca="1"/>
        <v>#N/A</v>
      </c>
      <c r="D42" s="208"/>
      <c r="E42" s="207"/>
      <c r="F42" s="206" t="b">
        <f t="shared" si="4"/>
        <v>0</v>
      </c>
      <c r="G42" s="206" t="str">
        <f t="shared" ca="1" si="5"/>
        <v/>
      </c>
    </row>
    <row r="43" spans="2:7">
      <c r="B43" s="206" t="e">
        <f ca="1"/>
        <v>#N/A</v>
      </c>
      <c r="C43" s="206" t="e">
        <f ca="1"/>
        <v>#N/A</v>
      </c>
      <c r="D43" s="208"/>
      <c r="E43" s="207"/>
      <c r="F43" s="206" t="b">
        <f t="shared" si="4"/>
        <v>0</v>
      </c>
      <c r="G43" s="206" t="str">
        <f t="shared" ca="1" si="5"/>
        <v/>
      </c>
    </row>
    <row r="44" spans="2:7">
      <c r="B44" s="206" t="e">
        <f ca="1"/>
        <v>#N/A</v>
      </c>
      <c r="C44" s="206" t="e">
        <f ca="1"/>
        <v>#N/A</v>
      </c>
      <c r="D44" s="208"/>
      <c r="E44" s="207"/>
      <c r="F44" s="206" t="b">
        <f t="shared" si="4"/>
        <v>0</v>
      </c>
      <c r="G44" s="206" t="str">
        <f t="shared" ca="1" si="5"/>
        <v/>
      </c>
    </row>
    <row r="45" spans="2:7">
      <c r="B45" s="206" t="e">
        <f ca="1"/>
        <v>#N/A</v>
      </c>
      <c r="C45" s="206" t="e">
        <f ca="1"/>
        <v>#N/A</v>
      </c>
      <c r="D45" s="208"/>
      <c r="E45" s="207"/>
      <c r="F45" s="206" t="b">
        <f t="shared" si="4"/>
        <v>0</v>
      </c>
      <c r="G45" s="206" t="str">
        <f t="shared" ca="1" si="5"/>
        <v/>
      </c>
    </row>
    <row r="46" spans="2:7">
      <c r="B46" s="206" t="e">
        <f ca="1"/>
        <v>#N/A</v>
      </c>
      <c r="C46" s="206" t="e">
        <f ca="1"/>
        <v>#N/A</v>
      </c>
      <c r="D46" s="208"/>
      <c r="E46" s="207"/>
      <c r="F46" s="206" t="b">
        <f t="shared" si="4"/>
        <v>0</v>
      </c>
      <c r="G46" s="206" t="str">
        <f t="shared" ca="1" si="5"/>
        <v/>
      </c>
    </row>
    <row r="47" spans="2:7">
      <c r="B47" s="206" t="e">
        <f ca="1"/>
        <v>#N/A</v>
      </c>
      <c r="C47" s="206" t="e">
        <f ca="1"/>
        <v>#N/A</v>
      </c>
      <c r="D47" s="208"/>
      <c r="E47" s="207"/>
      <c r="F47" s="206" t="b">
        <f t="shared" si="4"/>
        <v>0</v>
      </c>
      <c r="G47" s="206" t="str">
        <f t="shared" ca="1" si="5"/>
        <v/>
      </c>
    </row>
    <row r="48" spans="2:7">
      <c r="B48" s="206" t="e">
        <f ca="1"/>
        <v>#N/A</v>
      </c>
      <c r="C48" s="206" t="e">
        <f ca="1"/>
        <v>#N/A</v>
      </c>
      <c r="D48" s="208"/>
      <c r="E48" s="207"/>
      <c r="F48" s="206" t="b">
        <f t="shared" si="4"/>
        <v>0</v>
      </c>
      <c r="G48" s="206" t="str">
        <f t="shared" ca="1" si="5"/>
        <v/>
      </c>
    </row>
    <row r="49" spans="2:7">
      <c r="B49" s="206" t="e">
        <f ca="1"/>
        <v>#N/A</v>
      </c>
      <c r="C49" s="206" t="e">
        <f ca="1"/>
        <v>#N/A</v>
      </c>
      <c r="D49" s="208"/>
      <c r="E49" s="207"/>
      <c r="F49" s="206" t="b">
        <f t="shared" si="4"/>
        <v>0</v>
      </c>
      <c r="G49" s="206" t="str">
        <f t="shared" ca="1" si="5"/>
        <v/>
      </c>
    </row>
    <row r="50" spans="2:7">
      <c r="B50" s="206" t="e">
        <f ca="1"/>
        <v>#N/A</v>
      </c>
      <c r="C50" s="206" t="e">
        <f ca="1"/>
        <v>#N/A</v>
      </c>
      <c r="D50" s="208"/>
      <c r="E50" s="207"/>
      <c r="F50" s="206" t="b">
        <f t="shared" si="4"/>
        <v>0</v>
      </c>
      <c r="G50" s="206" t="str">
        <f t="shared" ca="1" si="5"/>
        <v/>
      </c>
    </row>
    <row r="51" spans="2:7">
      <c r="B51" s="206" t="e">
        <f ca="1"/>
        <v>#N/A</v>
      </c>
      <c r="C51" s="206" t="e">
        <f ca="1"/>
        <v>#N/A</v>
      </c>
      <c r="D51" s="208"/>
      <c r="E51" s="207"/>
      <c r="F51" s="206" t="b">
        <f t="shared" si="4"/>
        <v>0</v>
      </c>
      <c r="G51" s="206" t="str">
        <f t="shared" ca="1" si="5"/>
        <v/>
      </c>
    </row>
    <row r="52" spans="2:7">
      <c r="B52" s="206" t="e">
        <f ca="1"/>
        <v>#N/A</v>
      </c>
      <c r="C52" s="206" t="e">
        <f ca="1"/>
        <v>#N/A</v>
      </c>
      <c r="D52" s="208"/>
      <c r="E52" s="207"/>
      <c r="F52" s="206" t="b">
        <f t="shared" si="4"/>
        <v>0</v>
      </c>
      <c r="G52" s="206" t="str">
        <f t="shared" ca="1" si="5"/>
        <v/>
      </c>
    </row>
    <row r="53" spans="2:7">
      <c r="B53" s="206" t="e">
        <f ca="1"/>
        <v>#N/A</v>
      </c>
      <c r="C53" s="206" t="e">
        <f ca="1"/>
        <v>#N/A</v>
      </c>
      <c r="D53" s="208"/>
      <c r="E53" s="207"/>
      <c r="F53" s="206" t="b">
        <f t="shared" si="4"/>
        <v>0</v>
      </c>
      <c r="G53" s="206" t="str">
        <f t="shared" ca="1" si="5"/>
        <v/>
      </c>
    </row>
    <row r="54" spans="2:7">
      <c r="B54" s="206" t="e">
        <f ca="1"/>
        <v>#N/A</v>
      </c>
      <c r="C54" s="206" t="e">
        <f ca="1"/>
        <v>#N/A</v>
      </c>
      <c r="D54" s="208"/>
      <c r="E54" s="207"/>
      <c r="F54" s="206" t="b">
        <f t="shared" si="4"/>
        <v>0</v>
      </c>
      <c r="G54" s="206" t="str">
        <f t="shared" ca="1" si="5"/>
        <v/>
      </c>
    </row>
    <row r="55" spans="2:7">
      <c r="B55" s="206" t="e">
        <f ca="1"/>
        <v>#N/A</v>
      </c>
      <c r="C55" s="206" t="e">
        <f ca="1"/>
        <v>#N/A</v>
      </c>
      <c r="D55" s="208"/>
      <c r="E55" s="207"/>
      <c r="F55" s="206" t="b">
        <f t="shared" si="4"/>
        <v>0</v>
      </c>
      <c r="G55" s="206" t="str">
        <f t="shared" ca="1" si="5"/>
        <v/>
      </c>
    </row>
    <row r="56" spans="2:7">
      <c r="B56" s="206" t="e">
        <f ca="1"/>
        <v>#N/A</v>
      </c>
      <c r="C56" s="206" t="e">
        <f ca="1"/>
        <v>#N/A</v>
      </c>
      <c r="D56" s="208"/>
      <c r="E56" s="207"/>
      <c r="F56" s="206" t="b">
        <f t="shared" si="4"/>
        <v>0</v>
      </c>
      <c r="G56" s="206" t="str">
        <f t="shared" ca="1" si="5"/>
        <v/>
      </c>
    </row>
    <row r="57" spans="2:7">
      <c r="B57" s="206" t="e">
        <f ca="1"/>
        <v>#N/A</v>
      </c>
      <c r="C57" s="206" t="e">
        <f ca="1"/>
        <v>#N/A</v>
      </c>
      <c r="D57" s="208"/>
      <c r="E57" s="207"/>
      <c r="F57" s="206" t="b">
        <f t="shared" si="4"/>
        <v>0</v>
      </c>
      <c r="G57" s="206" t="str">
        <f t="shared" ca="1" si="5"/>
        <v/>
      </c>
    </row>
    <row r="58" spans="2:7">
      <c r="B58" s="206" t="e">
        <f ca="1"/>
        <v>#N/A</v>
      </c>
      <c r="C58" s="206" t="e">
        <f ca="1"/>
        <v>#N/A</v>
      </c>
      <c r="D58" s="208"/>
      <c r="E58" s="207"/>
      <c r="F58" s="206" t="b">
        <f t="shared" si="4"/>
        <v>0</v>
      </c>
      <c r="G58" s="206" t="str">
        <f t="shared" ca="1" si="5"/>
        <v/>
      </c>
    </row>
    <row r="59" spans="2:7">
      <c r="B59" s="206" t="e">
        <f ca="1"/>
        <v>#N/A</v>
      </c>
      <c r="C59" s="206" t="e">
        <f ca="1"/>
        <v>#N/A</v>
      </c>
      <c r="D59" s="208"/>
      <c r="E59" s="207"/>
      <c r="F59" s="206" t="b">
        <f t="shared" si="4"/>
        <v>0</v>
      </c>
      <c r="G59" s="206" t="str">
        <f t="shared" ca="1" si="5"/>
        <v/>
      </c>
    </row>
    <row r="60" spans="2:7">
      <c r="B60" s="206" t="e">
        <f ca="1"/>
        <v>#N/A</v>
      </c>
      <c r="C60" s="206" t="e">
        <f ca="1"/>
        <v>#N/A</v>
      </c>
      <c r="D60" s="208"/>
      <c r="E60" s="207"/>
      <c r="F60" s="206" t="b">
        <f t="shared" si="4"/>
        <v>0</v>
      </c>
      <c r="G60" s="206" t="str">
        <f t="shared" ca="1" si="5"/>
        <v/>
      </c>
    </row>
    <row r="61" spans="2:7">
      <c r="B61" s="206" t="e">
        <f ca="1"/>
        <v>#N/A</v>
      </c>
      <c r="C61" s="206" t="e">
        <f ca="1"/>
        <v>#N/A</v>
      </c>
      <c r="D61" s="208"/>
      <c r="E61" s="207"/>
      <c r="F61" s="206" t="b">
        <f t="shared" si="4"/>
        <v>0</v>
      </c>
      <c r="G61" s="206" t="str">
        <f t="shared" ca="1" si="5"/>
        <v/>
      </c>
    </row>
    <row r="62" spans="2:7">
      <c r="B62" s="206" t="e">
        <f ca="1"/>
        <v>#N/A</v>
      </c>
      <c r="C62" s="206" t="e">
        <f ca="1"/>
        <v>#N/A</v>
      </c>
      <c r="D62" s="208"/>
      <c r="E62" s="207"/>
      <c r="F62" s="206" t="b">
        <f t="shared" si="4"/>
        <v>0</v>
      </c>
      <c r="G62" s="206" t="str">
        <f t="shared" ca="1" si="5"/>
        <v/>
      </c>
    </row>
    <row r="63" spans="2:7">
      <c r="B63" s="206" t="e">
        <f ca="1"/>
        <v>#N/A</v>
      </c>
      <c r="C63" s="206" t="e">
        <f ca="1"/>
        <v>#N/A</v>
      </c>
      <c r="D63" s="208"/>
      <c r="E63" s="207"/>
      <c r="F63" s="206" t="b">
        <f t="shared" si="4"/>
        <v>0</v>
      </c>
      <c r="G63" s="206" t="str">
        <f t="shared" ca="1" si="5"/>
        <v/>
      </c>
    </row>
    <row r="64" spans="2:7">
      <c r="B64" s="206" t="e">
        <f ca="1"/>
        <v>#N/A</v>
      </c>
      <c r="C64" s="206" t="e">
        <f ca="1"/>
        <v>#N/A</v>
      </c>
      <c r="D64" s="208"/>
      <c r="E64" s="207"/>
      <c r="F64" s="206" t="b">
        <f t="shared" si="4"/>
        <v>0</v>
      </c>
      <c r="G64" s="206" t="str">
        <f t="shared" ca="1" si="5"/>
        <v/>
      </c>
    </row>
    <row r="65" spans="2:7">
      <c r="B65" s="206" t="e">
        <f ca="1"/>
        <v>#N/A</v>
      </c>
      <c r="C65" s="206" t="e">
        <f ca="1"/>
        <v>#N/A</v>
      </c>
      <c r="D65" s="208"/>
      <c r="E65" s="207"/>
      <c r="F65" s="206" t="b">
        <f t="shared" si="4"/>
        <v>0</v>
      </c>
      <c r="G65" s="206" t="str">
        <f t="shared" ca="1" si="5"/>
        <v/>
      </c>
    </row>
    <row r="66" spans="2:7">
      <c r="B66" s="206" t="e">
        <f ca="1"/>
        <v>#N/A</v>
      </c>
      <c r="C66" s="206" t="e">
        <f ca="1"/>
        <v>#N/A</v>
      </c>
      <c r="D66" s="208"/>
      <c r="E66" s="207"/>
      <c r="F66" s="206" t="b">
        <f t="shared" si="4"/>
        <v>0</v>
      </c>
      <c r="G66" s="206" t="str">
        <f t="shared" ca="1" si="5"/>
        <v/>
      </c>
    </row>
    <row r="67" spans="2:7">
      <c r="B67" s="206" t="e">
        <f ca="1"/>
        <v>#N/A</v>
      </c>
      <c r="C67" s="206" t="e">
        <f ca="1"/>
        <v>#N/A</v>
      </c>
      <c r="D67" s="208"/>
      <c r="E67" s="207"/>
      <c r="F67" s="206" t="b">
        <f t="shared" si="4"/>
        <v>0</v>
      </c>
      <c r="G67" s="206" t="str">
        <f t="shared" ca="1" si="5"/>
        <v/>
      </c>
    </row>
    <row r="68" spans="2:7">
      <c r="B68" s="206" t="e">
        <f ca="1"/>
        <v>#N/A</v>
      </c>
      <c r="C68" s="206" t="e">
        <f ca="1"/>
        <v>#N/A</v>
      </c>
      <c r="D68" s="208"/>
      <c r="E68" s="207"/>
      <c r="F68" s="206" t="b">
        <f t="shared" si="4"/>
        <v>0</v>
      </c>
      <c r="G68" s="206" t="str">
        <f t="shared" ca="1" si="5"/>
        <v/>
      </c>
    </row>
    <row r="69" spans="2:7">
      <c r="B69" s="206" t="e">
        <f ca="1"/>
        <v>#N/A</v>
      </c>
      <c r="C69" s="206" t="e">
        <f ca="1"/>
        <v>#N/A</v>
      </c>
      <c r="D69" s="208"/>
      <c r="E69" s="207"/>
      <c r="F69" s="206" t="b">
        <f t="shared" si="4"/>
        <v>0</v>
      </c>
      <c r="G69" s="206" t="str">
        <f t="shared" ca="1" si="5"/>
        <v/>
      </c>
    </row>
    <row r="70" spans="2:7">
      <c r="B70" s="206" t="e">
        <f ca="1"/>
        <v>#N/A</v>
      </c>
      <c r="C70" s="206" t="e">
        <f ca="1"/>
        <v>#N/A</v>
      </c>
      <c r="D70" s="208"/>
      <c r="E70" s="207"/>
      <c r="F70" s="206" t="b">
        <f t="shared" si="4"/>
        <v>0</v>
      </c>
      <c r="G70" s="206" t="str">
        <f t="shared" ca="1" si="5"/>
        <v/>
      </c>
    </row>
    <row r="71" spans="2:7">
      <c r="B71" s="206" t="e">
        <f ca="1"/>
        <v>#N/A</v>
      </c>
      <c r="C71" s="206" t="e">
        <f ca="1"/>
        <v>#N/A</v>
      </c>
      <c r="D71" s="208"/>
      <c r="E71" s="207"/>
      <c r="F71" s="206" t="b">
        <f t="shared" si="4"/>
        <v>0</v>
      </c>
      <c r="G71" s="206" t="str">
        <f t="shared" ca="1" si="5"/>
        <v/>
      </c>
    </row>
    <row r="72" spans="2:7">
      <c r="B72" s="206" t="e">
        <f ca="1"/>
        <v>#N/A</v>
      </c>
      <c r="C72" s="206" t="e">
        <f ca="1"/>
        <v>#N/A</v>
      </c>
      <c r="D72" s="208"/>
      <c r="E72" s="207"/>
      <c r="F72" s="206" t="b">
        <f t="shared" si="4"/>
        <v>0</v>
      </c>
      <c r="G72" s="206" t="str">
        <f t="shared" ca="1" si="5"/>
        <v/>
      </c>
    </row>
    <row r="73" spans="2:7">
      <c r="B73" s="206" t="e">
        <f ca="1"/>
        <v>#N/A</v>
      </c>
      <c r="C73" s="206" t="e">
        <f ca="1"/>
        <v>#N/A</v>
      </c>
      <c r="D73" s="208"/>
      <c r="E73" s="207"/>
      <c r="F73" s="206" t="b">
        <f t="shared" si="4"/>
        <v>0</v>
      </c>
      <c r="G73" s="206" t="str">
        <f t="shared" ca="1" si="5"/>
        <v/>
      </c>
    </row>
    <row r="74" spans="2:7">
      <c r="B74" s="206" t="e">
        <f ca="1"/>
        <v>#N/A</v>
      </c>
      <c r="C74" s="206" t="e">
        <f ca="1"/>
        <v>#N/A</v>
      </c>
      <c r="D74" s="208"/>
      <c r="E74" s="207"/>
      <c r="F74" s="206" t="b">
        <f t="shared" si="4"/>
        <v>0</v>
      </c>
      <c r="G74" s="206" t="str">
        <f t="shared" ca="1" si="5"/>
        <v/>
      </c>
    </row>
    <row r="75" spans="2:7">
      <c r="B75" s="206" t="e">
        <f ca="1"/>
        <v>#N/A</v>
      </c>
      <c r="C75" s="206" t="e">
        <f ca="1"/>
        <v>#N/A</v>
      </c>
      <c r="D75" s="208"/>
      <c r="E75" s="207"/>
      <c r="F75" s="206" t="b">
        <f t="shared" si="4"/>
        <v>0</v>
      </c>
      <c r="G75" s="206" t="str">
        <f t="shared" ca="1" si="5"/>
        <v/>
      </c>
    </row>
    <row r="76" spans="2:7">
      <c r="B76" s="206" t="e">
        <f ca="1"/>
        <v>#N/A</v>
      </c>
      <c r="C76" s="206" t="e">
        <f ca="1"/>
        <v>#N/A</v>
      </c>
      <c r="D76" s="208"/>
      <c r="E76" s="207"/>
      <c r="F76" s="206" t="b">
        <f t="shared" si="4"/>
        <v>0</v>
      </c>
      <c r="G76" s="206" t="str">
        <f t="shared" ca="1" si="5"/>
        <v/>
      </c>
    </row>
    <row r="77" spans="2:7">
      <c r="B77" s="206" t="e">
        <f ca="1"/>
        <v>#N/A</v>
      </c>
      <c r="C77" s="206" t="e">
        <f ca="1"/>
        <v>#N/A</v>
      </c>
      <c r="D77" s="208"/>
      <c r="E77" s="207"/>
      <c r="F77" s="206" t="b">
        <f t="shared" si="4"/>
        <v>0</v>
      </c>
      <c r="G77" s="206" t="str">
        <f t="shared" ca="1" si="5"/>
        <v/>
      </c>
    </row>
    <row r="78" spans="2:7">
      <c r="B78" s="206" t="e">
        <f ca="1"/>
        <v>#N/A</v>
      </c>
      <c r="C78" s="206" t="e">
        <f ca="1"/>
        <v>#N/A</v>
      </c>
      <c r="D78" s="208"/>
      <c r="E78" s="207"/>
      <c r="F78" s="206" t="b">
        <f t="shared" si="4"/>
        <v>0</v>
      </c>
      <c r="G78" s="206" t="str">
        <f t="shared" ca="1" si="5"/>
        <v/>
      </c>
    </row>
    <row r="79" spans="2:7">
      <c r="B79" s="206" t="e">
        <f ca="1"/>
        <v>#N/A</v>
      </c>
      <c r="C79" s="206" t="e">
        <f ca="1"/>
        <v>#N/A</v>
      </c>
      <c r="D79" s="208"/>
      <c r="E79" s="207"/>
      <c r="F79" s="206" t="b">
        <f t="shared" si="4"/>
        <v>0</v>
      </c>
      <c r="G79" s="206" t="str">
        <f t="shared" ca="1" si="5"/>
        <v/>
      </c>
    </row>
    <row r="80" spans="2:7">
      <c r="B80" s="206" t="e">
        <f ca="1"/>
        <v>#N/A</v>
      </c>
      <c r="C80" s="206" t="e">
        <f ca="1"/>
        <v>#N/A</v>
      </c>
      <c r="D80" s="208"/>
      <c r="E80" s="207"/>
      <c r="F80" s="206" t="b">
        <f t="shared" si="4"/>
        <v>0</v>
      </c>
      <c r="G80" s="206" t="str">
        <f t="shared" ca="1" si="5"/>
        <v/>
      </c>
    </row>
    <row r="81" spans="2:7">
      <c r="B81" s="206" t="e">
        <f ca="1"/>
        <v>#N/A</v>
      </c>
      <c r="C81" s="206" t="e">
        <f ca="1"/>
        <v>#N/A</v>
      </c>
      <c r="D81" s="208"/>
      <c r="E81" s="207"/>
      <c r="F81" s="206" t="b">
        <f t="shared" si="4"/>
        <v>0</v>
      </c>
      <c r="G81" s="206" t="str">
        <f t="shared" ca="1" si="5"/>
        <v/>
      </c>
    </row>
    <row r="82" spans="2:7">
      <c r="B82" s="206" t="e">
        <f ca="1"/>
        <v>#N/A</v>
      </c>
      <c r="C82" s="206" t="e">
        <f ca="1"/>
        <v>#N/A</v>
      </c>
      <c r="D82" s="208"/>
      <c r="E82" s="207"/>
      <c r="F82" s="206" t="b">
        <f t="shared" si="4"/>
        <v>0</v>
      </c>
      <c r="G82" s="206" t="str">
        <f t="shared" ca="1" si="5"/>
        <v/>
      </c>
    </row>
    <row r="83" spans="2:7">
      <c r="B83" s="206" t="e">
        <f ca="1"/>
        <v>#N/A</v>
      </c>
      <c r="C83" s="206" t="e">
        <f ca="1"/>
        <v>#N/A</v>
      </c>
      <c r="D83" s="208"/>
      <c r="E83" s="207"/>
      <c r="F83" s="206" t="b">
        <f t="shared" si="4"/>
        <v>0</v>
      </c>
      <c r="G83" s="206" t="str">
        <f t="shared" ca="1" si="5"/>
        <v/>
      </c>
    </row>
    <row r="84" spans="2:7">
      <c r="B84" s="206" t="e">
        <f ca="1"/>
        <v>#N/A</v>
      </c>
      <c r="C84" s="206" t="e">
        <f ca="1"/>
        <v>#N/A</v>
      </c>
      <c r="D84" s="208"/>
      <c r="E84" s="207"/>
      <c r="F84" s="206" t="b">
        <f t="shared" si="4"/>
        <v>0</v>
      </c>
      <c r="G84" s="206" t="str">
        <f t="shared" ca="1" si="5"/>
        <v/>
      </c>
    </row>
    <row r="85" spans="2:7">
      <c r="B85" s="206" t="e">
        <f ca="1"/>
        <v>#N/A</v>
      </c>
      <c r="C85" s="206" t="e">
        <f ca="1"/>
        <v>#N/A</v>
      </c>
      <c r="D85" s="208"/>
      <c r="E85" s="207"/>
      <c r="F85" s="206" t="b">
        <f t="shared" si="4"/>
        <v>0</v>
      </c>
      <c r="G85" s="206" t="str">
        <f t="shared" ca="1" si="5"/>
        <v/>
      </c>
    </row>
    <row r="86" spans="2:7">
      <c r="B86" s="206" t="e">
        <f ca="1"/>
        <v>#N/A</v>
      </c>
      <c r="C86" s="206" t="e">
        <f ca="1"/>
        <v>#N/A</v>
      </c>
      <c r="D86" s="208"/>
      <c r="E86" s="207"/>
      <c r="F86" s="206" t="b">
        <f t="shared" si="4"/>
        <v>0</v>
      </c>
      <c r="G86" s="206" t="str">
        <f t="shared" ca="1" si="5"/>
        <v/>
      </c>
    </row>
    <row r="87" spans="2:7">
      <c r="B87" s="206" t="e">
        <f ca="1"/>
        <v>#N/A</v>
      </c>
      <c r="C87" s="206" t="e">
        <f ca="1"/>
        <v>#N/A</v>
      </c>
      <c r="D87" s="208"/>
      <c r="E87" s="207"/>
      <c r="F87" s="206" t="b">
        <f t="shared" si="4"/>
        <v>0</v>
      </c>
      <c r="G87" s="206" t="str">
        <f t="shared" ca="1" si="5"/>
        <v/>
      </c>
    </row>
    <row r="88" spans="2:7">
      <c r="B88" s="206" t="e">
        <f ca="1"/>
        <v>#N/A</v>
      </c>
      <c r="C88" s="206" t="e">
        <f ca="1"/>
        <v>#N/A</v>
      </c>
      <c r="D88" s="208"/>
      <c r="E88" s="207"/>
      <c r="F88" s="206" t="b">
        <f t="shared" si="4"/>
        <v>0</v>
      </c>
      <c r="G88" s="206" t="str">
        <f t="shared" ca="1" si="5"/>
        <v/>
      </c>
    </row>
    <row r="89" spans="2:7">
      <c r="B89" s="206" t="e">
        <f ca="1"/>
        <v>#N/A</v>
      </c>
      <c r="C89" s="206" t="e">
        <f ca="1"/>
        <v>#N/A</v>
      </c>
      <c r="D89" s="208"/>
      <c r="E89" s="207"/>
      <c r="F89" s="206" t="b">
        <f t="shared" si="4"/>
        <v>0</v>
      </c>
      <c r="G89" s="206" t="str">
        <f t="shared" ca="1" si="5"/>
        <v/>
      </c>
    </row>
    <row r="90" spans="2:7">
      <c r="B90" s="206" t="e">
        <f ca="1"/>
        <v>#N/A</v>
      </c>
      <c r="C90" s="206" t="e">
        <f ca="1"/>
        <v>#N/A</v>
      </c>
      <c r="D90" s="208"/>
      <c r="E90" s="207"/>
      <c r="F90" s="206" t="b">
        <f t="shared" si="4"/>
        <v>0</v>
      </c>
      <c r="G90" s="206" t="str">
        <f t="shared" ca="1" si="5"/>
        <v/>
      </c>
    </row>
    <row r="91" spans="2:7">
      <c r="B91" s="206" t="e">
        <f ca="1"/>
        <v>#N/A</v>
      </c>
      <c r="C91" s="206" t="e">
        <f ca="1"/>
        <v>#N/A</v>
      </c>
      <c r="D91" s="208"/>
      <c r="E91" s="207"/>
      <c r="F91" s="206" t="b">
        <f t="shared" si="4"/>
        <v>0</v>
      </c>
      <c r="G91" s="206" t="str">
        <f t="shared" ca="1" si="5"/>
        <v/>
      </c>
    </row>
    <row r="92" spans="2:7">
      <c r="B92" s="206" t="e">
        <f ca="1"/>
        <v>#N/A</v>
      </c>
      <c r="C92" s="206" t="e">
        <f ca="1"/>
        <v>#N/A</v>
      </c>
      <c r="D92" s="208"/>
      <c r="E92" s="207"/>
      <c r="F92" s="206" t="b">
        <f t="shared" si="4"/>
        <v>0</v>
      </c>
      <c r="G92" s="206" t="str">
        <f t="shared" ca="1" si="5"/>
        <v/>
      </c>
    </row>
    <row r="93" spans="2:7">
      <c r="B93" s="206" t="e">
        <f ca="1"/>
        <v>#N/A</v>
      </c>
      <c r="C93" s="206" t="e">
        <f ca="1"/>
        <v>#N/A</v>
      </c>
      <c r="D93" s="208"/>
      <c r="E93" s="207"/>
      <c r="F93" s="206" t="b">
        <f t="shared" si="4"/>
        <v>0</v>
      </c>
      <c r="G93" s="206" t="str">
        <f t="shared" ca="1" si="5"/>
        <v/>
      </c>
    </row>
    <row r="94" spans="2:7">
      <c r="B94" s="206" t="e">
        <f ca="1"/>
        <v>#N/A</v>
      </c>
      <c r="C94" s="206" t="e">
        <f ca="1"/>
        <v>#N/A</v>
      </c>
      <c r="D94" s="208"/>
      <c r="E94" s="207"/>
      <c r="F94" s="206" t="b">
        <f t="shared" si="4"/>
        <v>0</v>
      </c>
      <c r="G94" s="206" t="str">
        <f t="shared" ca="1" si="5"/>
        <v/>
      </c>
    </row>
    <row r="95" spans="2:7">
      <c r="B95" s="206" t="e">
        <f ca="1"/>
        <v>#N/A</v>
      </c>
      <c r="C95" s="206" t="e">
        <f ca="1"/>
        <v>#N/A</v>
      </c>
      <c r="D95" s="208"/>
      <c r="E95" s="207"/>
      <c r="F95" s="206" t="b">
        <f t="shared" si="4"/>
        <v>0</v>
      </c>
      <c r="G95" s="206" t="str">
        <f t="shared" ca="1" si="5"/>
        <v/>
      </c>
    </row>
    <row r="96" spans="2:7">
      <c r="B96" s="206" t="e">
        <f ca="1"/>
        <v>#N/A</v>
      </c>
      <c r="C96" s="206" t="e">
        <f ca="1"/>
        <v>#N/A</v>
      </c>
      <c r="D96" s="208"/>
      <c r="E96" s="207"/>
      <c r="F96" s="206" t="b">
        <f t="shared" si="4"/>
        <v>0</v>
      </c>
      <c r="G96" s="206" t="str">
        <f t="shared" ca="1" si="5"/>
        <v/>
      </c>
    </row>
    <row r="97" spans="2:7">
      <c r="B97" s="206" t="e">
        <f ca="1"/>
        <v>#N/A</v>
      </c>
      <c r="C97" s="206" t="e">
        <f ca="1"/>
        <v>#N/A</v>
      </c>
      <c r="D97" s="208"/>
      <c r="E97" s="207"/>
      <c r="F97" s="206" t="b">
        <f t="shared" si="4"/>
        <v>0</v>
      </c>
      <c r="G97" s="206" t="str">
        <f t="shared" ca="1" si="5"/>
        <v/>
      </c>
    </row>
    <row r="98" spans="2:7">
      <c r="B98" s="206" t="e">
        <f ca="1"/>
        <v>#N/A</v>
      </c>
      <c r="C98" s="206" t="e">
        <f ca="1"/>
        <v>#N/A</v>
      </c>
      <c r="D98" s="208"/>
      <c r="E98" s="207"/>
      <c r="F98" s="206" t="b">
        <f t="shared" si="4"/>
        <v>0</v>
      </c>
      <c r="G98" s="206" t="str">
        <f t="shared" ca="1" si="5"/>
        <v/>
      </c>
    </row>
    <row r="99" spans="2:7">
      <c r="B99" s="206" t="e">
        <f ca="1"/>
        <v>#N/A</v>
      </c>
      <c r="C99" s="206" t="e">
        <f ca="1"/>
        <v>#N/A</v>
      </c>
      <c r="D99" s="208"/>
      <c r="E99" s="207"/>
      <c r="F99" s="206" t="b">
        <f t="shared" si="4"/>
        <v>0</v>
      </c>
      <c r="G99" s="206" t="str">
        <f t="shared" ca="1" si="5"/>
        <v/>
      </c>
    </row>
    <row r="100" spans="2:7">
      <c r="B100" s="206" t="e">
        <f ca="1"/>
        <v>#N/A</v>
      </c>
      <c r="C100" s="206" t="e">
        <f ca="1"/>
        <v>#N/A</v>
      </c>
      <c r="D100" s="208"/>
      <c r="E100" s="207"/>
      <c r="F100" s="206"/>
      <c r="G100" s="206"/>
    </row>
  </sheetData>
  <sheetProtection algorithmName="SHA-512" hashValue="e5yEfXrAUdmTob7qYFBb0dzAtglrEXqkaMfdsgleqxqyFHNZ3T+rU9Kroikcj/K8iWwft1Riz5s8AzPUbbJCLA==" saltValue="yBU9c/9LUiRQcdm16yZ6Pg==" spinCount="100000" sheet="1" formatColumns="0" formatRows="0" deleteRows="0"/>
  <mergeCells count="3">
    <mergeCell ref="B11:G11"/>
    <mergeCell ref="B5:G9"/>
    <mergeCell ref="I13:N23"/>
  </mergeCells>
  <conditionalFormatting sqref="E13:E100">
    <cfRule type="dataBar" priority="22">
      <dataBar>
        <cfvo type="num" val="0"/>
        <cfvo type="num" val="1"/>
        <color rgb="FF638EC6"/>
      </dataBar>
      <extLst>
        <ext xmlns:x14="http://schemas.microsoft.com/office/spreadsheetml/2009/9/main" uri="{B025F937-C7B1-47D3-B67F-A62EFF666E3E}">
          <x14:id>{A230AA01-0E34-449F-A8DF-9618F3E21E6F}</x14:id>
        </ext>
      </extLst>
    </cfRule>
  </conditionalFormatting>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dataBar" id="{A230AA01-0E34-449F-A8DF-9618F3E21E6F}">
            <x14:dataBar minLength="0" maxLength="100" gradient="0" direction="leftToRight">
              <x14:cfvo type="num">
                <xm:f>0</xm:f>
              </x14:cfvo>
              <x14:cfvo type="num">
                <xm:f>1</xm:f>
              </x14:cfvo>
              <x14:negativeFillColor rgb="FFFF0000"/>
              <x14:axisColor rgb="FF000000"/>
            </x14:dataBar>
          </x14:cfRule>
          <xm:sqref>E13:E100</xm:sqref>
        </x14:conditionalFormatting>
        <x14:conditionalFormatting xmlns:xm="http://schemas.microsoft.com/office/excel/2006/main">
          <x14:cfRule type="cellIs" priority="25" operator="equal" id="{7C682822-5E59-4393-9AE3-E45C9CFEF290}">
            <xm:f>HiddenSheet!$AP$4</xm:f>
            <x14:dxf>
              <fill>
                <patternFill>
                  <bgColor rgb="FF00B050"/>
                </patternFill>
              </fill>
            </x14:dxf>
          </x14:cfRule>
          <x14:cfRule type="cellIs" priority="26" operator="equal" id="{73411923-FD5C-4F5F-9344-642F6AF46635}">
            <xm:f>HiddenSheet!$AP$3</xm:f>
            <x14:dxf>
              <fill>
                <patternFill>
                  <bgColor rgb="FFFFC000"/>
                </patternFill>
              </fill>
            </x14:dxf>
          </x14:cfRule>
          <x14:cfRule type="cellIs" priority="27" operator="equal" id="{FF8D5E3F-DF05-4EED-BD79-12D7581E3B8B}">
            <xm:f>HiddenSheet!$AP$2</xm:f>
            <x14:dxf>
              <fill>
                <patternFill patternType="none">
                  <bgColor auto="1"/>
                </patternFill>
              </fill>
            </x14:dxf>
          </x14:cfRule>
          <xm:sqref>F13:F100</xm:sqref>
        </x14:conditionalFormatting>
        <x14:conditionalFormatting xmlns:xm="http://schemas.microsoft.com/office/excel/2006/main">
          <x14:cfRule type="cellIs" priority="1" operator="equal" id="{97613AA7-0C32-4ED5-B941-E908677D0B55}">
            <xm:f>HiddenSheet!$AR$2</xm:f>
            <x14:dxf>
              <fill>
                <patternFill patternType="darkDown">
                  <fgColor theme="0"/>
                  <bgColor rgb="FFFFC000"/>
                </patternFill>
              </fill>
            </x14:dxf>
          </x14:cfRule>
          <x14:cfRule type="cellIs" priority="20" operator="equal" id="{0A58736B-3A82-47EC-9C46-5258BE1BCBBC}">
            <xm:f>HiddenSheet!$AR$4</xm:f>
            <x14:dxf>
              <fill>
                <patternFill>
                  <bgColor rgb="FFFF0000"/>
                </patternFill>
              </fill>
            </x14:dxf>
          </x14:cfRule>
          <x14:cfRule type="cellIs" priority="21" operator="equal" id="{9AA60BA0-273C-4FEB-A512-4A1D1E51A450}">
            <xm:f>HiddenSheet!$AR$3</xm:f>
            <x14:dxf>
              <fill>
                <patternFill>
                  <bgColor rgb="FF00B050"/>
                </patternFill>
              </fill>
            </x14:dxf>
          </x14:cfRule>
          <xm:sqref>G13:G100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770B-D64A-42CA-8875-97714F398488}">
  <dimension ref="A2:K100"/>
  <sheetViews>
    <sheetView zoomScaleNormal="100" workbookViewId="0">
      <pane ySplit="12" topLeftCell="A13" activePane="bottomLeft" state="frozen"/>
      <selection pane="bottomLeft" activeCell="A25" sqref="A25:XFD25"/>
    </sheetView>
  </sheetViews>
  <sheetFormatPr defaultColWidth="0" defaultRowHeight="15"/>
  <cols>
    <col min="1" max="1" width="9.140625" style="7" customWidth="1"/>
    <col min="2" max="2" width="33.85546875" style="7" customWidth="1"/>
    <col min="3" max="3" width="31.140625" style="7" customWidth="1"/>
    <col min="4" max="4" width="38.140625" style="7" customWidth="1"/>
    <col min="5" max="5" width="35.5703125" style="7" customWidth="1"/>
    <col min="6" max="6" width="27.85546875" style="7" bestFit="1" customWidth="1"/>
    <col min="7" max="7" width="16" style="7" customWidth="1"/>
    <col min="8" max="8" width="30" style="7" bestFit="1" customWidth="1"/>
    <col min="9" max="9" width="9.140625" style="7" customWidth="1"/>
    <col min="10" max="10" width="28.42578125" style="7" customWidth="1"/>
    <col min="11" max="11" width="9.140625" style="7" customWidth="1"/>
    <col min="12" max="16384" width="9.140625" style="7" hidden="1"/>
  </cols>
  <sheetData>
    <row r="2" spans="2:10" ht="31.5">
      <c r="B2" s="1" t="s">
        <v>212</v>
      </c>
    </row>
    <row r="3" spans="2:10" ht="15" customHeight="1">
      <c r="B3" s="4"/>
    </row>
    <row r="4" spans="2:10" ht="15" customHeight="1"/>
    <row r="5" spans="2:10" ht="15" customHeight="1">
      <c r="B5" s="76" t="s">
        <v>213</v>
      </c>
      <c r="C5" s="76"/>
      <c r="D5" s="76"/>
      <c r="E5" s="76"/>
      <c r="F5" s="76"/>
    </row>
    <row r="6" spans="2:10" ht="15" customHeight="1">
      <c r="B6" s="76"/>
      <c r="C6" s="76"/>
      <c r="D6" s="76"/>
      <c r="E6" s="76"/>
      <c r="F6" s="76"/>
    </row>
    <row r="7" spans="2:10" ht="15" customHeight="1">
      <c r="B7" s="76"/>
      <c r="C7" s="76"/>
      <c r="D7" s="76"/>
      <c r="E7" s="76"/>
      <c r="F7" s="76"/>
    </row>
    <row r="8" spans="2:10" ht="15" customHeight="1">
      <c r="B8" s="76"/>
      <c r="C8" s="76"/>
      <c r="D8" s="76"/>
      <c r="E8" s="76"/>
      <c r="F8" s="76"/>
    </row>
    <row r="9" spans="2:10" ht="15" customHeight="1">
      <c r="B9" s="76"/>
      <c r="C9" s="76"/>
      <c r="D9" s="76"/>
      <c r="E9" s="76"/>
      <c r="F9" s="76"/>
    </row>
    <row r="10" spans="2:10" ht="15" customHeight="1"/>
    <row r="11" spans="2:10">
      <c r="B11" s="185" t="s">
        <v>206</v>
      </c>
      <c r="C11" s="202"/>
      <c r="D11" s="202"/>
      <c r="E11" s="202"/>
      <c r="F11" s="186"/>
    </row>
    <row r="12" spans="2:10">
      <c r="B12" s="118" t="s">
        <v>17</v>
      </c>
      <c r="C12" s="118" t="s">
        <v>174</v>
      </c>
      <c r="D12" s="118" t="s">
        <v>214</v>
      </c>
      <c r="E12" s="118" t="s">
        <v>215</v>
      </c>
      <c r="F12" s="118" t="s">
        <v>209</v>
      </c>
      <c r="H12" s="6" t="s">
        <v>21</v>
      </c>
      <c r="I12" s="50"/>
      <c r="J12" s="50"/>
    </row>
    <row r="13" spans="2:10" ht="30">
      <c r="B13" s="203" t="str">
        <f t="array" aca="1" ref="B13:B100" ca="1">IFERROR(OFFSET(HiddenSheet!$BE$2,0,0,HiddenSheet!$BG$2,1),"-")</f>
        <v>TQA1.1</v>
      </c>
      <c r="C13" s="203" t="str">
        <f t="array" aca="1" ref="C13:C100" ca="1">IFERROR(OFFSET(HiddenSheet!$BF$2,0,0,HiddenSheet!$BG$2,1),"-")</f>
        <v>Cyclic fatigue testing of the mooring connector at different loads</v>
      </c>
      <c r="D13" s="116" t="s">
        <v>29</v>
      </c>
      <c r="E13" s="209" t="s">
        <v>216</v>
      </c>
      <c r="F13" s="204" t="s">
        <v>217</v>
      </c>
      <c r="H13" s="210" t="s">
        <v>218</v>
      </c>
      <c r="I13" s="211"/>
      <c r="J13" s="211"/>
    </row>
    <row r="14" spans="2:10">
      <c r="B14" s="203" t="str">
        <f ca="1"/>
        <v>TQA01</v>
      </c>
      <c r="C14" s="203" t="str">
        <f ca="1"/>
        <v xml:space="preserve">Conduct Finite Element Analysis </v>
      </c>
      <c r="D14" s="116" t="s">
        <v>25</v>
      </c>
      <c r="E14" s="209" t="s">
        <v>219</v>
      </c>
      <c r="F14" s="204" t="s">
        <v>220</v>
      </c>
      <c r="H14" s="98"/>
      <c r="I14" s="99"/>
      <c r="J14" s="99"/>
    </row>
    <row r="15" spans="2:10">
      <c r="B15" s="203" t="e">
        <f ca="1"/>
        <v>#N/A</v>
      </c>
      <c r="C15" s="203" t="e">
        <f ca="1"/>
        <v>#N/A</v>
      </c>
      <c r="D15" s="116"/>
      <c r="E15" s="209"/>
      <c r="F15" s="204" t="s">
        <v>217</v>
      </c>
      <c r="H15" s="98"/>
      <c r="I15" s="99"/>
      <c r="J15" s="99"/>
    </row>
    <row r="16" spans="2:10">
      <c r="B16" s="203" t="e">
        <f ca="1"/>
        <v>#N/A</v>
      </c>
      <c r="C16" s="203" t="e">
        <f ca="1"/>
        <v>#N/A</v>
      </c>
      <c r="D16" s="116"/>
      <c r="E16" s="209"/>
      <c r="F16" s="204" t="s">
        <v>217</v>
      </c>
      <c r="H16" s="98"/>
      <c r="I16" s="99"/>
      <c r="J16" s="99"/>
    </row>
    <row r="17" spans="2:10">
      <c r="B17" s="203" t="e">
        <f ca="1"/>
        <v>#N/A</v>
      </c>
      <c r="C17" s="203" t="e">
        <f ca="1"/>
        <v>#N/A</v>
      </c>
      <c r="D17" s="116"/>
      <c r="E17" s="209"/>
      <c r="F17" s="204" t="s">
        <v>217</v>
      </c>
      <c r="H17" s="98"/>
      <c r="I17" s="99"/>
      <c r="J17" s="99"/>
    </row>
    <row r="18" spans="2:10">
      <c r="B18" s="203" t="e">
        <f ca="1"/>
        <v>#N/A</v>
      </c>
      <c r="C18" s="203" t="e">
        <f ca="1"/>
        <v>#N/A</v>
      </c>
      <c r="D18" s="116"/>
      <c r="E18" s="209"/>
      <c r="F18" s="204" t="s">
        <v>217</v>
      </c>
      <c r="H18" s="98"/>
      <c r="I18" s="99"/>
      <c r="J18" s="99"/>
    </row>
    <row r="19" spans="2:10">
      <c r="B19" s="203" t="e">
        <f ca="1"/>
        <v>#N/A</v>
      </c>
      <c r="C19" s="203" t="e">
        <f ca="1"/>
        <v>#N/A</v>
      </c>
      <c r="D19" s="116"/>
      <c r="E19" s="209"/>
      <c r="F19" s="204" t="s">
        <v>217</v>
      </c>
      <c r="H19" s="98"/>
      <c r="I19" s="99"/>
      <c r="J19" s="99"/>
    </row>
    <row r="20" spans="2:10">
      <c r="B20" s="203" t="e">
        <f ca="1"/>
        <v>#N/A</v>
      </c>
      <c r="C20" s="203" t="e">
        <f ca="1"/>
        <v>#N/A</v>
      </c>
      <c r="D20" s="116"/>
      <c r="E20" s="209"/>
      <c r="F20" s="204" t="s">
        <v>217</v>
      </c>
      <c r="H20" s="98"/>
      <c r="I20" s="99"/>
      <c r="J20" s="99"/>
    </row>
    <row r="21" spans="2:10">
      <c r="B21" s="203" t="e">
        <f ca="1"/>
        <v>#N/A</v>
      </c>
      <c r="C21" s="203" t="e">
        <f ca="1"/>
        <v>#N/A</v>
      </c>
      <c r="D21" s="116"/>
      <c r="E21" s="209"/>
      <c r="F21" s="204" t="s">
        <v>217</v>
      </c>
      <c r="H21" s="98"/>
      <c r="I21" s="99"/>
      <c r="J21" s="99"/>
    </row>
    <row r="22" spans="2:10">
      <c r="B22" s="203" t="e">
        <f ca="1"/>
        <v>#N/A</v>
      </c>
      <c r="C22" s="203" t="e">
        <f ca="1"/>
        <v>#N/A</v>
      </c>
      <c r="D22" s="116"/>
      <c r="E22" s="209"/>
      <c r="F22" s="204" t="s">
        <v>217</v>
      </c>
      <c r="H22" s="98"/>
      <c r="I22" s="99"/>
      <c r="J22" s="99"/>
    </row>
    <row r="23" spans="2:10">
      <c r="B23" s="203" t="e">
        <f ca="1"/>
        <v>#N/A</v>
      </c>
      <c r="C23" s="203" t="e">
        <f ca="1"/>
        <v>#N/A</v>
      </c>
      <c r="D23" s="116"/>
      <c r="E23" s="209"/>
      <c r="F23" s="204" t="s">
        <v>217</v>
      </c>
      <c r="H23" s="98"/>
      <c r="I23" s="99"/>
      <c r="J23" s="99"/>
    </row>
    <row r="24" spans="2:10">
      <c r="B24" s="203" t="e">
        <f ca="1"/>
        <v>#N/A</v>
      </c>
      <c r="C24" s="203" t="e">
        <f ca="1"/>
        <v>#N/A</v>
      </c>
      <c r="D24" s="116"/>
      <c r="E24" s="209"/>
      <c r="F24" s="204" t="s">
        <v>217</v>
      </c>
      <c r="H24" s="98"/>
      <c r="I24" s="99"/>
      <c r="J24" s="99"/>
    </row>
    <row r="25" spans="2:10">
      <c r="B25" s="203" t="e">
        <f ca="1"/>
        <v>#N/A</v>
      </c>
      <c r="C25" s="203" t="e">
        <f ca="1"/>
        <v>#N/A</v>
      </c>
      <c r="D25" s="116"/>
      <c r="E25" s="209"/>
      <c r="F25" s="204" t="s">
        <v>217</v>
      </c>
      <c r="H25" s="100"/>
      <c r="I25" s="101"/>
      <c r="J25" s="101"/>
    </row>
    <row r="26" spans="2:10">
      <c r="B26" s="203" t="e">
        <f ca="1"/>
        <v>#N/A</v>
      </c>
      <c r="C26" s="203" t="e">
        <f ca="1"/>
        <v>#N/A</v>
      </c>
      <c r="D26" s="116"/>
      <c r="E26" s="209"/>
      <c r="F26" s="204" t="s">
        <v>217</v>
      </c>
    </row>
    <row r="27" spans="2:10">
      <c r="B27" s="203" t="e">
        <f ca="1"/>
        <v>#N/A</v>
      </c>
      <c r="C27" s="203" t="e">
        <f ca="1"/>
        <v>#N/A</v>
      </c>
      <c r="D27" s="116"/>
      <c r="E27" s="209"/>
      <c r="F27" s="204" t="s">
        <v>217</v>
      </c>
    </row>
    <row r="28" spans="2:10">
      <c r="B28" s="203" t="e">
        <f ca="1"/>
        <v>#N/A</v>
      </c>
      <c r="C28" s="203" t="e">
        <f ca="1"/>
        <v>#N/A</v>
      </c>
      <c r="D28" s="116"/>
      <c r="E28" s="209"/>
      <c r="F28" s="204" t="s">
        <v>217</v>
      </c>
    </row>
    <row r="29" spans="2:10">
      <c r="B29" s="203" t="e">
        <f ca="1"/>
        <v>#N/A</v>
      </c>
      <c r="C29" s="203" t="e">
        <f ca="1"/>
        <v>#N/A</v>
      </c>
      <c r="D29" s="116"/>
      <c r="E29" s="209"/>
      <c r="F29" s="204" t="s">
        <v>217</v>
      </c>
    </row>
    <row r="30" spans="2:10">
      <c r="B30" s="203" t="e">
        <f ca="1"/>
        <v>#N/A</v>
      </c>
      <c r="C30" s="203" t="e">
        <f ca="1"/>
        <v>#N/A</v>
      </c>
      <c r="D30" s="116"/>
      <c r="E30" s="209"/>
      <c r="F30" s="204" t="s">
        <v>217</v>
      </c>
    </row>
    <row r="31" spans="2:10">
      <c r="B31" s="203" t="e">
        <f ca="1"/>
        <v>#N/A</v>
      </c>
      <c r="C31" s="203" t="e">
        <f ca="1"/>
        <v>#N/A</v>
      </c>
      <c r="D31" s="116"/>
      <c r="E31" s="209"/>
      <c r="F31" s="204" t="s">
        <v>217</v>
      </c>
    </row>
    <row r="32" spans="2:10">
      <c r="B32" s="203" t="e">
        <f ca="1"/>
        <v>#N/A</v>
      </c>
      <c r="C32" s="203" t="e">
        <f ca="1"/>
        <v>#N/A</v>
      </c>
      <c r="D32" s="116"/>
      <c r="E32" s="209"/>
      <c r="F32" s="204" t="s">
        <v>217</v>
      </c>
    </row>
    <row r="33" spans="2:6">
      <c r="B33" s="203" t="e">
        <f ca="1"/>
        <v>#N/A</v>
      </c>
      <c r="C33" s="203" t="e">
        <f ca="1"/>
        <v>#N/A</v>
      </c>
      <c r="D33" s="116"/>
      <c r="E33" s="209"/>
      <c r="F33" s="204" t="s">
        <v>217</v>
      </c>
    </row>
    <row r="34" spans="2:6">
      <c r="B34" s="203" t="e">
        <f ca="1"/>
        <v>#N/A</v>
      </c>
      <c r="C34" s="203" t="e">
        <f ca="1"/>
        <v>#N/A</v>
      </c>
      <c r="D34" s="116"/>
      <c r="E34" s="209"/>
      <c r="F34" s="204" t="s">
        <v>217</v>
      </c>
    </row>
    <row r="35" spans="2:6">
      <c r="B35" s="203" t="e">
        <f ca="1"/>
        <v>#N/A</v>
      </c>
      <c r="C35" s="203" t="e">
        <f ca="1"/>
        <v>#N/A</v>
      </c>
      <c r="D35" s="116"/>
      <c r="E35" s="209"/>
      <c r="F35" s="204" t="s">
        <v>217</v>
      </c>
    </row>
    <row r="36" spans="2:6">
      <c r="B36" s="203" t="e">
        <f ca="1"/>
        <v>#N/A</v>
      </c>
      <c r="C36" s="203" t="e">
        <f ca="1"/>
        <v>#N/A</v>
      </c>
      <c r="D36" s="116"/>
      <c r="E36" s="209"/>
      <c r="F36" s="204" t="s">
        <v>217</v>
      </c>
    </row>
    <row r="37" spans="2:6">
      <c r="B37" s="203" t="e">
        <f ca="1"/>
        <v>#N/A</v>
      </c>
      <c r="C37" s="203" t="e">
        <f ca="1"/>
        <v>#N/A</v>
      </c>
      <c r="D37" s="116"/>
      <c r="E37" s="209"/>
      <c r="F37" s="204" t="s">
        <v>217</v>
      </c>
    </row>
    <row r="38" spans="2:6">
      <c r="B38" s="203" t="e">
        <f ca="1"/>
        <v>#N/A</v>
      </c>
      <c r="C38" s="203" t="e">
        <f ca="1"/>
        <v>#N/A</v>
      </c>
      <c r="D38" s="116"/>
      <c r="E38" s="209"/>
      <c r="F38" s="204" t="s">
        <v>217</v>
      </c>
    </row>
    <row r="39" spans="2:6">
      <c r="B39" s="203" t="e">
        <f ca="1"/>
        <v>#N/A</v>
      </c>
      <c r="C39" s="203" t="e">
        <f ca="1"/>
        <v>#N/A</v>
      </c>
      <c r="D39" s="116"/>
      <c r="E39" s="209"/>
      <c r="F39" s="204" t="s">
        <v>217</v>
      </c>
    </row>
    <row r="40" spans="2:6">
      <c r="B40" s="203" t="e">
        <f ca="1"/>
        <v>#N/A</v>
      </c>
      <c r="C40" s="203" t="e">
        <f ca="1"/>
        <v>#N/A</v>
      </c>
      <c r="D40" s="116"/>
      <c r="E40" s="209"/>
      <c r="F40" s="204" t="s">
        <v>217</v>
      </c>
    </row>
    <row r="41" spans="2:6">
      <c r="B41" s="203" t="e">
        <f ca="1"/>
        <v>#N/A</v>
      </c>
      <c r="C41" s="203" t="e">
        <f ca="1"/>
        <v>#N/A</v>
      </c>
      <c r="D41" s="116"/>
      <c r="E41" s="209"/>
      <c r="F41" s="204" t="s">
        <v>217</v>
      </c>
    </row>
    <row r="42" spans="2:6">
      <c r="B42" s="203" t="e">
        <f ca="1"/>
        <v>#N/A</v>
      </c>
      <c r="C42" s="203" t="e">
        <f ca="1"/>
        <v>#N/A</v>
      </c>
      <c r="D42" s="116"/>
      <c r="E42" s="209"/>
      <c r="F42" s="204" t="s">
        <v>217</v>
      </c>
    </row>
    <row r="43" spans="2:6">
      <c r="B43" s="203" t="e">
        <f ca="1"/>
        <v>#N/A</v>
      </c>
      <c r="C43" s="203" t="e">
        <f ca="1"/>
        <v>#N/A</v>
      </c>
      <c r="D43" s="116"/>
      <c r="E43" s="209"/>
      <c r="F43" s="204" t="s">
        <v>217</v>
      </c>
    </row>
    <row r="44" spans="2:6">
      <c r="B44" s="203" t="e">
        <f ca="1"/>
        <v>#N/A</v>
      </c>
      <c r="C44" s="203" t="e">
        <f ca="1"/>
        <v>#N/A</v>
      </c>
      <c r="D44" s="116"/>
      <c r="E44" s="209"/>
      <c r="F44" s="204" t="s">
        <v>217</v>
      </c>
    </row>
    <row r="45" spans="2:6">
      <c r="B45" s="203" t="e">
        <f ca="1"/>
        <v>#N/A</v>
      </c>
      <c r="C45" s="203" t="e">
        <f ca="1"/>
        <v>#N/A</v>
      </c>
      <c r="D45" s="116"/>
      <c r="E45" s="209"/>
      <c r="F45" s="204" t="s">
        <v>217</v>
      </c>
    </row>
    <row r="46" spans="2:6">
      <c r="B46" s="203" t="e">
        <f ca="1"/>
        <v>#N/A</v>
      </c>
      <c r="C46" s="203" t="e">
        <f ca="1"/>
        <v>#N/A</v>
      </c>
      <c r="D46" s="116"/>
      <c r="E46" s="209"/>
      <c r="F46" s="204" t="s">
        <v>217</v>
      </c>
    </row>
    <row r="47" spans="2:6">
      <c r="B47" s="203" t="e">
        <f ca="1"/>
        <v>#N/A</v>
      </c>
      <c r="C47" s="203" t="e">
        <f ca="1"/>
        <v>#N/A</v>
      </c>
      <c r="D47" s="116"/>
      <c r="E47" s="209"/>
      <c r="F47" s="204" t="s">
        <v>217</v>
      </c>
    </row>
    <row r="48" spans="2:6">
      <c r="B48" s="203" t="e">
        <f ca="1"/>
        <v>#N/A</v>
      </c>
      <c r="C48" s="203" t="e">
        <f ca="1"/>
        <v>#N/A</v>
      </c>
      <c r="D48" s="116"/>
      <c r="E48" s="209"/>
      <c r="F48" s="204" t="s">
        <v>217</v>
      </c>
    </row>
    <row r="49" spans="2:6">
      <c r="B49" s="203" t="e">
        <f ca="1"/>
        <v>#N/A</v>
      </c>
      <c r="C49" s="203" t="e">
        <f ca="1"/>
        <v>#N/A</v>
      </c>
      <c r="D49" s="116"/>
      <c r="E49" s="209"/>
      <c r="F49" s="204" t="s">
        <v>217</v>
      </c>
    </row>
    <row r="50" spans="2:6">
      <c r="B50" s="203" t="e">
        <f ca="1"/>
        <v>#N/A</v>
      </c>
      <c r="C50" s="203" t="e">
        <f ca="1"/>
        <v>#N/A</v>
      </c>
      <c r="D50" s="116"/>
      <c r="E50" s="209"/>
      <c r="F50" s="204" t="s">
        <v>217</v>
      </c>
    </row>
    <row r="51" spans="2:6">
      <c r="B51" s="203" t="e">
        <f ca="1"/>
        <v>#N/A</v>
      </c>
      <c r="C51" s="203" t="e">
        <f ca="1"/>
        <v>#N/A</v>
      </c>
      <c r="D51" s="116"/>
      <c r="E51" s="209"/>
      <c r="F51" s="204" t="s">
        <v>217</v>
      </c>
    </row>
    <row r="52" spans="2:6">
      <c r="B52" s="203" t="e">
        <f ca="1"/>
        <v>#N/A</v>
      </c>
      <c r="C52" s="203" t="e">
        <f ca="1"/>
        <v>#N/A</v>
      </c>
      <c r="D52" s="116"/>
      <c r="E52" s="209"/>
      <c r="F52" s="204" t="s">
        <v>217</v>
      </c>
    </row>
    <row r="53" spans="2:6">
      <c r="B53" s="203" t="e">
        <f ca="1"/>
        <v>#N/A</v>
      </c>
      <c r="C53" s="203" t="e">
        <f ca="1"/>
        <v>#N/A</v>
      </c>
      <c r="D53" s="116"/>
      <c r="E53" s="209"/>
      <c r="F53" s="204" t="s">
        <v>217</v>
      </c>
    </row>
    <row r="54" spans="2:6">
      <c r="B54" s="203" t="e">
        <f ca="1"/>
        <v>#N/A</v>
      </c>
      <c r="C54" s="203" t="e">
        <f ca="1"/>
        <v>#N/A</v>
      </c>
      <c r="D54" s="116"/>
      <c r="E54" s="209"/>
      <c r="F54" s="204" t="s">
        <v>217</v>
      </c>
    </row>
    <row r="55" spans="2:6">
      <c r="B55" s="203" t="e">
        <f ca="1"/>
        <v>#N/A</v>
      </c>
      <c r="C55" s="203" t="e">
        <f ca="1"/>
        <v>#N/A</v>
      </c>
      <c r="D55" s="116"/>
      <c r="E55" s="209"/>
      <c r="F55" s="204" t="s">
        <v>217</v>
      </c>
    </row>
    <row r="56" spans="2:6">
      <c r="B56" s="203" t="e">
        <f ca="1"/>
        <v>#N/A</v>
      </c>
      <c r="C56" s="203" t="e">
        <f ca="1"/>
        <v>#N/A</v>
      </c>
      <c r="D56" s="116"/>
      <c r="E56" s="209"/>
      <c r="F56" s="204" t="s">
        <v>217</v>
      </c>
    </row>
    <row r="57" spans="2:6">
      <c r="B57" s="203" t="e">
        <f ca="1"/>
        <v>#N/A</v>
      </c>
      <c r="C57" s="203" t="e">
        <f ca="1"/>
        <v>#N/A</v>
      </c>
      <c r="D57" s="116"/>
      <c r="E57" s="209"/>
      <c r="F57" s="204" t="s">
        <v>217</v>
      </c>
    </row>
    <row r="58" spans="2:6">
      <c r="B58" s="203" t="e">
        <f ca="1"/>
        <v>#N/A</v>
      </c>
      <c r="C58" s="203" t="e">
        <f ca="1"/>
        <v>#N/A</v>
      </c>
      <c r="D58" s="116"/>
      <c r="E58" s="209"/>
      <c r="F58" s="204" t="s">
        <v>217</v>
      </c>
    </row>
    <row r="59" spans="2:6">
      <c r="B59" s="203" t="e">
        <f ca="1"/>
        <v>#N/A</v>
      </c>
      <c r="C59" s="203" t="e">
        <f ca="1"/>
        <v>#N/A</v>
      </c>
      <c r="D59" s="116"/>
      <c r="E59" s="209"/>
      <c r="F59" s="204" t="s">
        <v>217</v>
      </c>
    </row>
    <row r="60" spans="2:6">
      <c r="B60" s="203" t="e">
        <f ca="1"/>
        <v>#N/A</v>
      </c>
      <c r="C60" s="203" t="e">
        <f ca="1"/>
        <v>#N/A</v>
      </c>
      <c r="D60" s="116"/>
      <c r="E60" s="209"/>
      <c r="F60" s="204" t="s">
        <v>217</v>
      </c>
    </row>
    <row r="61" spans="2:6">
      <c r="B61" s="203" t="e">
        <f ca="1"/>
        <v>#N/A</v>
      </c>
      <c r="C61" s="203" t="e">
        <f ca="1"/>
        <v>#N/A</v>
      </c>
      <c r="D61" s="116"/>
      <c r="E61" s="209"/>
      <c r="F61" s="204" t="s">
        <v>217</v>
      </c>
    </row>
    <row r="62" spans="2:6">
      <c r="B62" s="203" t="e">
        <f ca="1"/>
        <v>#N/A</v>
      </c>
      <c r="C62" s="203" t="e">
        <f ca="1"/>
        <v>#N/A</v>
      </c>
      <c r="D62" s="116"/>
      <c r="E62" s="209"/>
      <c r="F62" s="204" t="s">
        <v>217</v>
      </c>
    </row>
    <row r="63" spans="2:6">
      <c r="B63" s="203" t="e">
        <f ca="1"/>
        <v>#N/A</v>
      </c>
      <c r="C63" s="203" t="e">
        <f ca="1"/>
        <v>#N/A</v>
      </c>
      <c r="D63" s="116"/>
      <c r="E63" s="209"/>
      <c r="F63" s="204" t="s">
        <v>217</v>
      </c>
    </row>
    <row r="64" spans="2:6">
      <c r="B64" s="203" t="e">
        <f ca="1"/>
        <v>#N/A</v>
      </c>
      <c r="C64" s="203" t="e">
        <f ca="1"/>
        <v>#N/A</v>
      </c>
      <c r="D64" s="116"/>
      <c r="E64" s="209"/>
      <c r="F64" s="204" t="s">
        <v>217</v>
      </c>
    </row>
    <row r="65" spans="2:6">
      <c r="B65" s="203" t="e">
        <f ca="1"/>
        <v>#N/A</v>
      </c>
      <c r="C65" s="203" t="e">
        <f ca="1"/>
        <v>#N/A</v>
      </c>
      <c r="D65" s="116"/>
      <c r="E65" s="209"/>
      <c r="F65" s="204" t="s">
        <v>217</v>
      </c>
    </row>
    <row r="66" spans="2:6">
      <c r="B66" s="203" t="e">
        <f ca="1"/>
        <v>#N/A</v>
      </c>
      <c r="C66" s="203" t="e">
        <f ca="1"/>
        <v>#N/A</v>
      </c>
      <c r="D66" s="116"/>
      <c r="E66" s="209"/>
      <c r="F66" s="204" t="s">
        <v>217</v>
      </c>
    </row>
    <row r="67" spans="2:6">
      <c r="B67" s="203" t="e">
        <f ca="1"/>
        <v>#N/A</v>
      </c>
      <c r="C67" s="203" t="e">
        <f ca="1"/>
        <v>#N/A</v>
      </c>
      <c r="D67" s="116"/>
      <c r="E67" s="209"/>
      <c r="F67" s="204" t="s">
        <v>217</v>
      </c>
    </row>
    <row r="68" spans="2:6">
      <c r="B68" s="203" t="e">
        <f ca="1"/>
        <v>#N/A</v>
      </c>
      <c r="C68" s="203" t="e">
        <f ca="1"/>
        <v>#N/A</v>
      </c>
      <c r="D68" s="116"/>
      <c r="E68" s="209"/>
      <c r="F68" s="204" t="s">
        <v>217</v>
      </c>
    </row>
    <row r="69" spans="2:6">
      <c r="B69" s="203" t="e">
        <f ca="1"/>
        <v>#N/A</v>
      </c>
      <c r="C69" s="203" t="e">
        <f ca="1"/>
        <v>#N/A</v>
      </c>
      <c r="D69" s="116"/>
      <c r="E69" s="209"/>
      <c r="F69" s="204" t="s">
        <v>217</v>
      </c>
    </row>
    <row r="70" spans="2:6">
      <c r="B70" s="203" t="e">
        <f ca="1"/>
        <v>#N/A</v>
      </c>
      <c r="C70" s="203" t="e">
        <f ca="1"/>
        <v>#N/A</v>
      </c>
      <c r="D70" s="116"/>
      <c r="E70" s="209"/>
      <c r="F70" s="204" t="s">
        <v>217</v>
      </c>
    </row>
    <row r="71" spans="2:6">
      <c r="B71" s="203" t="e">
        <f ca="1"/>
        <v>#N/A</v>
      </c>
      <c r="C71" s="203" t="e">
        <f ca="1"/>
        <v>#N/A</v>
      </c>
      <c r="D71" s="116"/>
      <c r="E71" s="209"/>
      <c r="F71" s="204" t="s">
        <v>217</v>
      </c>
    </row>
    <row r="72" spans="2:6">
      <c r="B72" s="203" t="e">
        <f ca="1"/>
        <v>#N/A</v>
      </c>
      <c r="C72" s="203" t="e">
        <f ca="1"/>
        <v>#N/A</v>
      </c>
      <c r="D72" s="116"/>
      <c r="E72" s="209"/>
      <c r="F72" s="204" t="s">
        <v>217</v>
      </c>
    </row>
    <row r="73" spans="2:6">
      <c r="B73" s="203" t="e">
        <f ca="1"/>
        <v>#N/A</v>
      </c>
      <c r="C73" s="203" t="e">
        <f ca="1"/>
        <v>#N/A</v>
      </c>
      <c r="D73" s="116"/>
      <c r="E73" s="209"/>
      <c r="F73" s="204" t="s">
        <v>217</v>
      </c>
    </row>
    <row r="74" spans="2:6">
      <c r="B74" s="203" t="e">
        <f ca="1"/>
        <v>#N/A</v>
      </c>
      <c r="C74" s="203" t="e">
        <f ca="1"/>
        <v>#N/A</v>
      </c>
      <c r="D74" s="116"/>
      <c r="E74" s="209"/>
      <c r="F74" s="204" t="s">
        <v>217</v>
      </c>
    </row>
    <row r="75" spans="2:6">
      <c r="B75" s="203" t="e">
        <f ca="1"/>
        <v>#N/A</v>
      </c>
      <c r="C75" s="203" t="e">
        <f ca="1"/>
        <v>#N/A</v>
      </c>
      <c r="D75" s="116"/>
      <c r="E75" s="209"/>
      <c r="F75" s="204" t="s">
        <v>217</v>
      </c>
    </row>
    <row r="76" spans="2:6">
      <c r="B76" s="203" t="e">
        <f ca="1"/>
        <v>#N/A</v>
      </c>
      <c r="C76" s="203" t="e">
        <f ca="1"/>
        <v>#N/A</v>
      </c>
      <c r="D76" s="116"/>
      <c r="E76" s="209"/>
      <c r="F76" s="204" t="s">
        <v>217</v>
      </c>
    </row>
    <row r="77" spans="2:6">
      <c r="B77" s="203" t="e">
        <f ca="1"/>
        <v>#N/A</v>
      </c>
      <c r="C77" s="203" t="e">
        <f ca="1"/>
        <v>#N/A</v>
      </c>
      <c r="D77" s="116"/>
      <c r="E77" s="209"/>
      <c r="F77" s="204" t="s">
        <v>217</v>
      </c>
    </row>
    <row r="78" spans="2:6">
      <c r="B78" s="203" t="e">
        <f ca="1"/>
        <v>#N/A</v>
      </c>
      <c r="C78" s="203" t="e">
        <f ca="1"/>
        <v>#N/A</v>
      </c>
      <c r="D78" s="116"/>
      <c r="E78" s="209"/>
      <c r="F78" s="204" t="s">
        <v>217</v>
      </c>
    </row>
    <row r="79" spans="2:6">
      <c r="B79" s="203" t="e">
        <f ca="1"/>
        <v>#N/A</v>
      </c>
      <c r="C79" s="203" t="e">
        <f ca="1"/>
        <v>#N/A</v>
      </c>
      <c r="D79" s="116"/>
      <c r="E79" s="209"/>
      <c r="F79" s="204" t="s">
        <v>217</v>
      </c>
    </row>
    <row r="80" spans="2:6">
      <c r="B80" s="203" t="e">
        <f ca="1"/>
        <v>#N/A</v>
      </c>
      <c r="C80" s="203" t="e">
        <f ca="1"/>
        <v>#N/A</v>
      </c>
      <c r="D80" s="116"/>
      <c r="E80" s="209"/>
      <c r="F80" s="204" t="s">
        <v>217</v>
      </c>
    </row>
    <row r="81" spans="2:6">
      <c r="B81" s="203" t="e">
        <f ca="1"/>
        <v>#N/A</v>
      </c>
      <c r="C81" s="203" t="e">
        <f ca="1"/>
        <v>#N/A</v>
      </c>
      <c r="D81" s="116"/>
      <c r="E81" s="209"/>
      <c r="F81" s="204" t="s">
        <v>217</v>
      </c>
    </row>
    <row r="82" spans="2:6">
      <c r="B82" s="203" t="e">
        <f ca="1"/>
        <v>#N/A</v>
      </c>
      <c r="C82" s="203" t="e">
        <f ca="1"/>
        <v>#N/A</v>
      </c>
      <c r="D82" s="116"/>
      <c r="E82" s="209"/>
      <c r="F82" s="204" t="s">
        <v>217</v>
      </c>
    </row>
    <row r="83" spans="2:6">
      <c r="B83" s="203" t="e">
        <f ca="1"/>
        <v>#N/A</v>
      </c>
      <c r="C83" s="203" t="e">
        <f ca="1"/>
        <v>#N/A</v>
      </c>
      <c r="D83" s="116"/>
      <c r="E83" s="209"/>
      <c r="F83" s="204" t="s">
        <v>217</v>
      </c>
    </row>
    <row r="84" spans="2:6">
      <c r="B84" s="203" t="e">
        <f ca="1"/>
        <v>#N/A</v>
      </c>
      <c r="C84" s="203" t="e">
        <f ca="1"/>
        <v>#N/A</v>
      </c>
      <c r="D84" s="116"/>
      <c r="E84" s="209"/>
      <c r="F84" s="204" t="s">
        <v>217</v>
      </c>
    </row>
    <row r="85" spans="2:6">
      <c r="B85" s="203" t="e">
        <f ca="1"/>
        <v>#N/A</v>
      </c>
      <c r="C85" s="203" t="e">
        <f ca="1"/>
        <v>#N/A</v>
      </c>
      <c r="D85" s="116"/>
      <c r="E85" s="209"/>
      <c r="F85" s="204" t="s">
        <v>217</v>
      </c>
    </row>
    <row r="86" spans="2:6">
      <c r="B86" s="203" t="e">
        <f ca="1"/>
        <v>#N/A</v>
      </c>
      <c r="C86" s="203" t="e">
        <f ca="1"/>
        <v>#N/A</v>
      </c>
      <c r="D86" s="116"/>
      <c r="E86" s="209"/>
      <c r="F86" s="204" t="s">
        <v>217</v>
      </c>
    </row>
    <row r="87" spans="2:6">
      <c r="B87" s="203" t="e">
        <f ca="1"/>
        <v>#N/A</v>
      </c>
      <c r="C87" s="203" t="e">
        <f ca="1"/>
        <v>#N/A</v>
      </c>
      <c r="D87" s="116"/>
      <c r="E87" s="209"/>
      <c r="F87" s="204" t="s">
        <v>217</v>
      </c>
    </row>
    <row r="88" spans="2:6">
      <c r="B88" s="203" t="e">
        <f ca="1"/>
        <v>#N/A</v>
      </c>
      <c r="C88" s="203" t="e">
        <f ca="1"/>
        <v>#N/A</v>
      </c>
      <c r="D88" s="116"/>
      <c r="E88" s="209"/>
      <c r="F88" s="204" t="s">
        <v>217</v>
      </c>
    </row>
    <row r="89" spans="2:6">
      <c r="B89" s="203" t="e">
        <f ca="1"/>
        <v>#N/A</v>
      </c>
      <c r="C89" s="203" t="e">
        <f ca="1"/>
        <v>#N/A</v>
      </c>
      <c r="D89" s="116"/>
      <c r="E89" s="209"/>
      <c r="F89" s="204" t="s">
        <v>217</v>
      </c>
    </row>
    <row r="90" spans="2:6">
      <c r="B90" s="203" t="e">
        <f ca="1"/>
        <v>#N/A</v>
      </c>
      <c r="C90" s="203" t="e">
        <f ca="1"/>
        <v>#N/A</v>
      </c>
      <c r="D90" s="116"/>
      <c r="E90" s="209"/>
      <c r="F90" s="204" t="s">
        <v>217</v>
      </c>
    </row>
    <row r="91" spans="2:6">
      <c r="B91" s="203" t="e">
        <f ca="1"/>
        <v>#N/A</v>
      </c>
      <c r="C91" s="203" t="e">
        <f ca="1"/>
        <v>#N/A</v>
      </c>
      <c r="D91" s="116"/>
      <c r="E91" s="209"/>
      <c r="F91" s="204" t="s">
        <v>217</v>
      </c>
    </row>
    <row r="92" spans="2:6">
      <c r="B92" s="203" t="e">
        <f ca="1"/>
        <v>#N/A</v>
      </c>
      <c r="C92" s="203" t="e">
        <f ca="1"/>
        <v>#N/A</v>
      </c>
      <c r="D92" s="116"/>
      <c r="E92" s="209"/>
      <c r="F92" s="204" t="s">
        <v>217</v>
      </c>
    </row>
    <row r="93" spans="2:6">
      <c r="B93" s="203" t="e">
        <f ca="1"/>
        <v>#N/A</v>
      </c>
      <c r="C93" s="203" t="e">
        <f ca="1"/>
        <v>#N/A</v>
      </c>
      <c r="D93" s="116"/>
      <c r="E93" s="209"/>
      <c r="F93" s="204" t="s">
        <v>217</v>
      </c>
    </row>
    <row r="94" spans="2:6">
      <c r="B94" s="203" t="e">
        <f ca="1"/>
        <v>#N/A</v>
      </c>
      <c r="C94" s="203" t="e">
        <f ca="1"/>
        <v>#N/A</v>
      </c>
      <c r="D94" s="116"/>
      <c r="E94" s="209"/>
      <c r="F94" s="204" t="s">
        <v>217</v>
      </c>
    </row>
    <row r="95" spans="2:6">
      <c r="B95" s="203" t="e">
        <f ca="1"/>
        <v>#N/A</v>
      </c>
      <c r="C95" s="203" t="e">
        <f ca="1"/>
        <v>#N/A</v>
      </c>
      <c r="D95" s="116"/>
      <c r="E95" s="209"/>
      <c r="F95" s="204" t="s">
        <v>217</v>
      </c>
    </row>
    <row r="96" spans="2:6">
      <c r="B96" s="203" t="e">
        <f ca="1"/>
        <v>#N/A</v>
      </c>
      <c r="C96" s="203" t="e">
        <f ca="1"/>
        <v>#N/A</v>
      </c>
      <c r="D96" s="116"/>
      <c r="E96" s="209"/>
      <c r="F96" s="204" t="s">
        <v>217</v>
      </c>
    </row>
    <row r="97" spans="2:6">
      <c r="B97" s="203" t="e">
        <f ca="1"/>
        <v>#N/A</v>
      </c>
      <c r="C97" s="203" t="e">
        <f ca="1"/>
        <v>#N/A</v>
      </c>
      <c r="D97" s="116"/>
      <c r="E97" s="209"/>
      <c r="F97" s="204" t="s">
        <v>217</v>
      </c>
    </row>
    <row r="98" spans="2:6">
      <c r="B98" s="203" t="e">
        <f ca="1"/>
        <v>#N/A</v>
      </c>
      <c r="C98" s="203" t="e">
        <f ca="1"/>
        <v>#N/A</v>
      </c>
      <c r="D98" s="116"/>
      <c r="E98" s="209"/>
      <c r="F98" s="204" t="s">
        <v>217</v>
      </c>
    </row>
    <row r="99" spans="2:6">
      <c r="B99" s="203" t="e">
        <f ca="1"/>
        <v>#N/A</v>
      </c>
      <c r="C99" s="203" t="e">
        <f ca="1"/>
        <v>#N/A</v>
      </c>
      <c r="D99" s="116"/>
      <c r="E99" s="209"/>
      <c r="F99" s="204" t="s">
        <v>217</v>
      </c>
    </row>
    <row r="100" spans="2:6">
      <c r="B100" s="203" t="e">
        <f ca="1"/>
        <v>#N/A</v>
      </c>
      <c r="C100" s="203" t="e">
        <f ca="1"/>
        <v>#N/A</v>
      </c>
      <c r="D100" s="116"/>
      <c r="E100" s="116"/>
      <c r="F100" s="204" t="s">
        <v>217</v>
      </c>
    </row>
  </sheetData>
  <sheetProtection algorithmName="SHA-512" hashValue="zZ1rqYWVIVSHV9UBpVjNBa01cHcZofVdsH9c2ds4s6b4gqrNrIQoAsAILUe+5TQQkafyyP0/KA7MhG4W0W/gkQ==" saltValue="29Q8fc5tHsrdPXecWHPQ8A==" spinCount="100000" sheet="1" formatColumns="0" deleteRows="0"/>
  <mergeCells count="3">
    <mergeCell ref="B5:F9"/>
    <mergeCell ref="B11:F11"/>
    <mergeCell ref="H13:J25"/>
  </mergeCells>
  <phoneticPr fontId="30" type="noConversion"/>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ellIs" priority="1" operator="equal" id="{B8591D64-6D8F-4E99-AA8D-8C947747C3BE}">
            <xm:f>HiddenSheet!$AT$3</xm:f>
            <x14:dxf>
              <fill>
                <patternFill>
                  <bgColor rgb="FF00B050"/>
                </patternFill>
              </fill>
            </x14:dxf>
          </x14:cfRule>
          <x14:cfRule type="cellIs" priority="2" operator="equal" id="{6DE79D3A-E3B7-4B14-BD70-751116C37AB0}">
            <xm:f>HiddenSheet!$AT$2</xm:f>
            <x14:dxf>
              <fill>
                <patternFill>
                  <bgColor rgb="FFFF0000"/>
                </patternFill>
              </fill>
            </x14:dxf>
          </x14:cfRule>
          <xm:sqref>F13:F100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C69B5D3D-4E8D-494B-B3D5-AB6C22A3C788}">
          <x14:formula1>
            <xm:f>HiddenSheet!$AT$2:$AT$3</xm:f>
          </x14:formula1>
          <xm:sqref>F13:F100</xm:sqref>
        </x14:dataValidation>
        <x14:dataValidation type="list" allowBlank="1" showInputMessage="1" showErrorMessage="1" xr:uid="{3E6D5E75-CC85-4971-AFD5-C35884CDBFE2}">
          <x14:formula1>
            <xm:f>OFFSET(HiddenSheet!$L$2,0,0,HiddenSheet!$N$2,1)</xm:f>
          </x14:formula1>
          <xm:sqref>D13:D100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fc3a799-bf9d-4abe-b54e-c38e1d9b116b" xsi:nil="true"/>
    <lcf76f155ced4ddcb4097134ff3c332f xmlns="d322c7e4-3c22-490a-bfc6-ed0efc161169">
      <Terms xmlns="http://schemas.microsoft.com/office/infopath/2007/PartnerControls"/>
    </lcf76f155ced4ddcb4097134ff3c332f>
  </documentManagement>
</p:properties>
</file>

<file path=customXml/item2.xml>��< ? x m l   v e r s i o n = " 1 . 0 "   e n c o d i n g = " u t f - 1 6 " ? > < D a t a M a s h u p   x m l n s = " h t t p : / / s c h e m a s . m i c r o s o f t . c o m / D a t a M a s h u p " > A A A A A B U D A A B Q S w M E F A A C A A g A R o K G V C C P L / + l A A A A 9 g A A A B I A H A B D b 2 5 m a W c v U G F j a 2 F n Z S 5 4 b W w g o h g A K K A U A A A A A A A A A A A A A A A A A A A A A A A A A A A A h Y + x D o I w F E V / h X S n L c X B k E d J d H C R x M T E u D Z Y o R E e h h b L v z n 4 S f 6 C G E X d H O + 5 Z 7 j 3 f r 1 B N j R 1 c N G d N S 2 m J K K c B B q L 9 m C w T E n v j u G c Z B I 2 q j i p U g e j j D Y Z 7 C E l l X P n h D H v P f U x b b u S C c 4 j t s / X 2 6 L S j S I f 2 f y X Q 4 P W K S w 0 k b B 7 j Z G C R j y m M y E o B z Z B y A 1 + B T H u f b Y / E J Z 9 7 f p O S 4 3 h a g F s i s D e H + Q D U E s D B B Q A A g A I A E a C h 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G g o Z U K I p H u A 4 A A A A R A A A A E w A c A E Z v c m 1 1 b G F z L 1 N l Y 3 R p b 2 4 x L m 0 g o h g A K K A U A A A A A A A A A A A A A A A A A A A A A A A A A A A A K 0 5 N L s n M z 1 M I h t C G 1 g B Q S w E C L Q A U A A I A C A B G g o Z U I I 8 v / 6 U A A A D 2 A A A A E g A A A A A A A A A A A A A A A A A A A A A A Q 2 9 u Z m l n L 1 B h Y 2 t h Z 2 U u e G 1 s U E s B A i 0 A F A A C A A g A R o K G V A / K 6 a u k A A A A 6 Q A A A B M A A A A A A A A A A A A A A A A A 8 Q A A A F t D b 2 5 0 Z W 5 0 X 1 R 5 c G V z X S 5 4 b W x Q S w E C L Q A U A A I A C A B G g o Z U 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v y d t U 3 c V W U C e F / q h j R T E y A A A A A A C A A A A A A A Q Z g A A A A E A A C A A A A D k t m j d k r I s 7 R z X H O y q H j x / X m 4 j g P G 1 D n n e E r g U Z V Z w a g A A A A A O g A A A A A I A A C A A A A C 8 x r B 1 D m D x z B f F q y a r m U B a K S S Z 4 N y I W J D k 5 j n 1 N 7 T r p V A A A A B B K h v m Y 0 Y D 9 X A 9 o z F c d n e b 5 6 g t V X 3 y T h M / r E Z y D M 5 L 9 + L M S t y g P p a D n 3 + B 2 N F s F 2 3 q X l 9 0 4 e 2 p V w v e p c m 4 v U + Y c + O y f C d x W 6 V O 6 Z J 4 0 S T V 4 k A A A A D g o H h c v E 0 v L O i L I C 6 E r 0 F o T I j x J 6 F n + J T P 6 I P t K s Y U 3 g j E N 8 q C 3 1 K B m M u L 9 x 5 x B P p n v u M + e Y 9 b x m g 1 6 5 d X + p S J < / 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DC7956EC73FD34A99A101259726E078" ma:contentTypeVersion="15" ma:contentTypeDescription="Create a new document." ma:contentTypeScope="" ma:versionID="d182872561a40e789218861a2f354dfc">
  <xsd:schema xmlns:xsd="http://www.w3.org/2001/XMLSchema" xmlns:xs="http://www.w3.org/2001/XMLSchema" xmlns:p="http://schemas.microsoft.com/office/2006/metadata/properties" xmlns:ns2="d322c7e4-3c22-490a-bfc6-ed0efc161169" xmlns:ns3="4fc3a799-bf9d-4abe-b54e-c38e1d9b116b" targetNamespace="http://schemas.microsoft.com/office/2006/metadata/properties" ma:root="true" ma:fieldsID="928da8295bcf0bd63f8106b6497a8426" ns2:_="" ns3:_="">
    <xsd:import namespace="d322c7e4-3c22-490a-bfc6-ed0efc161169"/>
    <xsd:import namespace="4fc3a799-bf9d-4abe-b54e-c38e1d9b11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22c7e4-3c22-490a-bfc6-ed0efc1611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c3fe6b2-9805-4098-a026-27399b3b2ff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fc3a799-bf9d-4abe-b54e-c38e1d9b116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2df8358-2838-4012-b088-2dbff2f117c6}" ma:internalName="TaxCatchAll" ma:showField="CatchAllData" ma:web="4fc3a799-bf9d-4abe-b54e-c38e1d9b11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68B5F8-8B83-4747-8AEE-AE015253BAB9}"/>
</file>

<file path=customXml/itemProps2.xml><?xml version="1.0" encoding="utf-8"?>
<ds:datastoreItem xmlns:ds="http://schemas.openxmlformats.org/officeDocument/2006/customXml" ds:itemID="{E97D6EEA-F122-4919-9AC4-61890191A34D}"/>
</file>

<file path=customXml/itemProps3.xml><?xml version="1.0" encoding="utf-8"?>
<ds:datastoreItem xmlns:ds="http://schemas.openxmlformats.org/officeDocument/2006/customXml" ds:itemID="{C3EF4311-8956-482D-941B-83EE92A23C3F}"/>
</file>

<file path=customXml/itemProps4.xml><?xml version="1.0" encoding="utf-8"?>
<ds:datastoreItem xmlns:ds="http://schemas.openxmlformats.org/officeDocument/2006/customXml" ds:itemID="{062D5720-8D1D-43C8-8BFE-192F7D6ADC00}"/>
</file>

<file path=docProps/app.xml><?xml version="1.0" encoding="utf-8"?>
<Properties xmlns="http://schemas.openxmlformats.org/officeDocument/2006/extended-properties" xmlns:vt="http://schemas.openxmlformats.org/officeDocument/2006/docPropsVTypes">
  <Application>Microsoft Excel Online</Application>
  <Manager>Richard Admin</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TQ Qualification Register</dc:title>
  <dc:subject/>
  <dc:creator>Sam</dc:creator>
  <cp:keywords/>
  <dc:description>TTI FMECA</dc:description>
  <cp:lastModifiedBy/>
  <cp:revision/>
  <dcterms:created xsi:type="dcterms:W3CDTF">2016-11-16T12:34:48Z</dcterms:created>
  <dcterms:modified xsi:type="dcterms:W3CDTF">2022-10-10T07:31:45Z</dcterms:modified>
  <cp:category>P01.2</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A2836160</vt:lpwstr>
  </property>
  <property fmtid="{D5CDD505-2E9C-101B-9397-08002B2CF9AE}" pid="4" name="Objective-Title">
    <vt:lpwstr>33_WES_TechnologyRiskRegister</vt:lpwstr>
  </property>
  <property fmtid="{D5CDD505-2E9C-101B-9397-08002B2CF9AE}" pid="5" name="Objective-Comment">
    <vt:lpwstr/>
  </property>
  <property fmtid="{D5CDD505-2E9C-101B-9397-08002B2CF9AE}" pid="6" name="Objective-CreationStamp">
    <vt:filetime>2017-01-23T17:55:18Z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2017-01-23T18:35:09Z</vt:filetime>
  </property>
  <property fmtid="{D5CDD505-2E9C-101B-9397-08002B2CF9AE}" pid="10" name="Objective-ModificationStamp">
    <vt:filetime>2017-01-24T01:06:23Z</vt:filetime>
  </property>
  <property fmtid="{D5CDD505-2E9C-101B-9397-08002B2CF9AE}" pid="11" name="Objective-Owner">
    <vt:lpwstr>Ruairi Maciver</vt:lpwstr>
  </property>
  <property fmtid="{D5CDD505-2E9C-101B-9397-08002B2CF9AE}" pid="12" name="Objective-Path">
    <vt:lpwstr>Wave Energy Scotland:Operations:Objective Connect:Objective Connect Shares:Innovation &amp; Research Team Shared Documents:NWEC Stage2:Application Documents:</vt:lpwstr>
  </property>
  <property fmtid="{D5CDD505-2E9C-101B-9397-08002B2CF9AE}" pid="13" name="Objective-Parent">
    <vt:lpwstr>Application Documents</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WES 2016/71</vt:lpwstr>
  </property>
  <property fmtid="{D5CDD505-2E9C-101B-9397-08002B2CF9AE}" pid="19" name="Objective-Classification">
    <vt:lpwstr>[Inherited - none]</vt:lpwstr>
  </property>
  <property fmtid="{D5CDD505-2E9C-101B-9397-08002B2CF9AE}" pid="20" name="Objective-Caveats">
    <vt:lpwstr>Caveats: Wave Energy Scotland; </vt:lpwstr>
  </property>
  <property fmtid="{D5CDD505-2E9C-101B-9397-08002B2CF9AE}" pid="21" name="Objective-Document Date [system]">
    <vt:lpwstr/>
  </property>
  <property fmtid="{D5CDD505-2E9C-101B-9397-08002B2CF9AE}" pid="22" name="Objective-Connect Creator [system]">
    <vt:lpwstr/>
  </property>
  <property fmtid="{D5CDD505-2E9C-101B-9397-08002B2CF9AE}" pid="23" name="ContentTypeId">
    <vt:lpwstr>0x010100FDC7956EC73FD34A99A101259726E078</vt:lpwstr>
  </property>
</Properties>
</file>